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eshr\OneDrive\Documents\ग्रामपंचायत पाटेकुर्रा\नमुना ८\"/>
    </mc:Choice>
  </mc:AlternateContent>
  <xr:revisionPtr revIDLastSave="0" documentId="13_ncr:1_{640515C6-AD7E-416F-BE0A-E6E1EFB2A371}" xr6:coauthVersionLast="47" xr6:coauthVersionMax="47" xr10:uidLastSave="{00000000-0000-0000-0000-000000000000}"/>
  <bookViews>
    <workbookView xWindow="-120" yWindow="-120" windowWidth="29040" windowHeight="15720" activeTab="1" xr2:uid="{B2E773F0-648C-4885-9297-84F3B1BC9048}"/>
  </bookViews>
  <sheets>
    <sheet name="Sheet1" sheetId="1" r:id="rId1"/>
    <sheet name="Sheet3" sheetId="4" r:id="rId2"/>
    <sheet name="Sheet2" sheetId="3" r:id="rId3"/>
    <sheet name="नमुना ८ प्रमाणपत्र" sheetId="2" r:id="rId4"/>
  </sheets>
  <definedNames>
    <definedName name="_xlnm.Print_Area" localSheetId="3">'नमुना ८ प्रमाणपत्र'!$A$1:$O$13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1" i="4" l="1"/>
  <c r="M90" i="4"/>
  <c r="L38" i="4"/>
  <c r="O314" i="4"/>
  <c r="M314" i="4"/>
  <c r="G314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480" i="4"/>
  <c r="G480" i="4"/>
  <c r="L129" i="4"/>
  <c r="G50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G11" i="4"/>
  <c r="G12" i="4"/>
  <c r="G13" i="4"/>
  <c r="G14" i="4"/>
  <c r="G15" i="4"/>
  <c r="M15" i="4" s="1"/>
  <c r="O15" i="4" s="1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10" i="4"/>
  <c r="L9" i="1"/>
  <c r="M9" i="1"/>
  <c r="R9" i="1"/>
  <c r="T9" i="1"/>
  <c r="U9" i="1"/>
  <c r="W9" i="1" s="1"/>
  <c r="L10" i="1"/>
  <c r="M10" i="1"/>
  <c r="R10" i="1"/>
  <c r="T10" i="1"/>
  <c r="U10" i="1"/>
  <c r="L11" i="1"/>
  <c r="M11" i="1"/>
  <c r="R11" i="1" s="1"/>
  <c r="T11" i="1" s="1"/>
  <c r="U11" i="1" s="1"/>
  <c r="L12" i="1"/>
  <c r="M12" i="1" s="1"/>
  <c r="R12" i="1" s="1"/>
  <c r="T12" i="1" s="1"/>
  <c r="U12" i="1" s="1"/>
  <c r="L13" i="1"/>
  <c r="M13" i="1" s="1"/>
  <c r="R13" i="1"/>
  <c r="T13" i="1" s="1"/>
  <c r="U13" i="1" s="1"/>
  <c r="L14" i="1"/>
  <c r="M14" i="1" s="1"/>
  <c r="R14" i="1" s="1"/>
  <c r="T14" i="1" s="1"/>
  <c r="U14" i="1" s="1"/>
  <c r="W14" i="1" s="1"/>
  <c r="AA14" i="1" s="1"/>
  <c r="L15" i="1"/>
  <c r="M15" i="1" s="1"/>
  <c r="R15" i="1" s="1"/>
  <c r="T15" i="1" s="1"/>
  <c r="U15" i="1" s="1"/>
  <c r="L16" i="1"/>
  <c r="M16" i="1" s="1"/>
  <c r="R16" i="1"/>
  <c r="T16" i="1" s="1"/>
  <c r="U16" i="1" s="1"/>
  <c r="L17" i="1"/>
  <c r="M17" i="1"/>
  <c r="R17" i="1" s="1"/>
  <c r="T17" i="1" s="1"/>
  <c r="U17" i="1" s="1"/>
  <c r="L18" i="1"/>
  <c r="M18" i="1"/>
  <c r="R18" i="1" s="1"/>
  <c r="T18" i="1" s="1"/>
  <c r="U18" i="1" s="1"/>
  <c r="L19" i="1"/>
  <c r="M19" i="1"/>
  <c r="R19" i="1" s="1"/>
  <c r="T19" i="1" s="1"/>
  <c r="U19" i="1"/>
  <c r="L20" i="1"/>
  <c r="M20" i="1"/>
  <c r="R20" i="1" s="1"/>
  <c r="T20" i="1" s="1"/>
  <c r="U20" i="1" s="1"/>
  <c r="L21" i="1"/>
  <c r="M21" i="1"/>
  <c r="R21" i="1"/>
  <c r="T21" i="1" s="1"/>
  <c r="U21" i="1" s="1"/>
  <c r="L22" i="1"/>
  <c r="M22" i="1"/>
  <c r="R22" i="1"/>
  <c r="T22" i="1"/>
  <c r="U22" i="1" s="1"/>
  <c r="L23" i="1"/>
  <c r="M23" i="1"/>
  <c r="R23" i="1" s="1"/>
  <c r="T23" i="1" s="1"/>
  <c r="U23" i="1" s="1"/>
  <c r="L24" i="1"/>
  <c r="M24" i="1" s="1"/>
  <c r="R24" i="1" s="1"/>
  <c r="T24" i="1" s="1"/>
  <c r="U24" i="1" s="1"/>
  <c r="L25" i="1"/>
  <c r="M25" i="1" s="1"/>
  <c r="R25" i="1" s="1"/>
  <c r="T25" i="1" s="1"/>
  <c r="U25" i="1" s="1"/>
  <c r="L26" i="1"/>
  <c r="M26" i="1"/>
  <c r="R26" i="1" s="1"/>
  <c r="T26" i="1" s="1"/>
  <c r="U26" i="1" s="1"/>
  <c r="W26" i="1" s="1"/>
  <c r="AA26" i="1" s="1"/>
  <c r="L27" i="1"/>
  <c r="M27" i="1"/>
  <c r="R27" i="1"/>
  <c r="T27" i="1"/>
  <c r="U27" i="1"/>
  <c r="L28" i="1"/>
  <c r="M28" i="1" s="1"/>
  <c r="R28" i="1" s="1"/>
  <c r="T28" i="1" s="1"/>
  <c r="U28" i="1" s="1"/>
  <c r="L29" i="1"/>
  <c r="M29" i="1" s="1"/>
  <c r="R29" i="1" s="1"/>
  <c r="T29" i="1" s="1"/>
  <c r="U29" i="1" s="1"/>
  <c r="W29" i="1" s="1"/>
  <c r="AA29" i="1" s="1"/>
  <c r="L30" i="1"/>
  <c r="M30" i="1" s="1"/>
  <c r="R30" i="1"/>
  <c r="T30" i="1" s="1"/>
  <c r="U30" i="1" s="1"/>
  <c r="L31" i="1"/>
  <c r="M31" i="1"/>
  <c r="R31" i="1"/>
  <c r="T31" i="1" s="1"/>
  <c r="U31" i="1" s="1"/>
  <c r="W31" i="1" s="1"/>
  <c r="AA31" i="1" s="1"/>
  <c r="L32" i="1"/>
  <c r="M32" i="1" s="1"/>
  <c r="R32" i="1" s="1"/>
  <c r="T32" i="1" s="1"/>
  <c r="U32" i="1" s="1"/>
  <c r="L33" i="1"/>
  <c r="M33" i="1"/>
  <c r="R33" i="1"/>
  <c r="T33" i="1" s="1"/>
  <c r="U33" i="1" s="1"/>
  <c r="L34" i="1"/>
  <c r="M34" i="1" s="1"/>
  <c r="R34" i="1" s="1"/>
  <c r="T34" i="1" s="1"/>
  <c r="U34" i="1" s="1"/>
  <c r="W34" i="1" s="1"/>
  <c r="AA34" i="1" s="1"/>
  <c r="L35" i="1"/>
  <c r="M35" i="1"/>
  <c r="R35" i="1" s="1"/>
  <c r="T35" i="1" s="1"/>
  <c r="U35" i="1" s="1"/>
  <c r="L36" i="1"/>
  <c r="M36" i="1" s="1"/>
  <c r="R36" i="1" s="1"/>
  <c r="T36" i="1"/>
  <c r="U36" i="1" s="1"/>
  <c r="L37" i="1"/>
  <c r="M37" i="1" s="1"/>
  <c r="R37" i="1" s="1"/>
  <c r="T37" i="1"/>
  <c r="U37" i="1" s="1"/>
  <c r="L38" i="1"/>
  <c r="M38" i="1" s="1"/>
  <c r="R38" i="1" s="1"/>
  <c r="T38" i="1" s="1"/>
  <c r="U38" i="1" s="1"/>
  <c r="W38" i="1" s="1"/>
  <c r="AA38" i="1" s="1"/>
  <c r="L39" i="1"/>
  <c r="M39" i="1" s="1"/>
  <c r="R39" i="1" s="1"/>
  <c r="T39" i="1" s="1"/>
  <c r="U39" i="1" s="1"/>
  <c r="L40" i="1"/>
  <c r="M40" i="1" s="1"/>
  <c r="R40" i="1"/>
  <c r="T40" i="1"/>
  <c r="U40" i="1" s="1"/>
  <c r="L41" i="1"/>
  <c r="M41" i="1" s="1"/>
  <c r="R41" i="1" s="1"/>
  <c r="T41" i="1" s="1"/>
  <c r="U41" i="1" s="1"/>
  <c r="L42" i="1"/>
  <c r="M42" i="1"/>
  <c r="R42" i="1" s="1"/>
  <c r="T42" i="1" s="1"/>
  <c r="U42" i="1" s="1"/>
  <c r="L43" i="1"/>
  <c r="M43" i="1" s="1"/>
  <c r="R43" i="1" s="1"/>
  <c r="T43" i="1" s="1"/>
  <c r="U43" i="1"/>
  <c r="W43" i="1" s="1"/>
  <c r="AA43" i="1" s="1"/>
  <c r="L44" i="1"/>
  <c r="M44" i="1" s="1"/>
  <c r="R44" i="1" s="1"/>
  <c r="T44" i="1" s="1"/>
  <c r="U44" i="1" s="1"/>
  <c r="L45" i="1"/>
  <c r="M45" i="1"/>
  <c r="R45" i="1"/>
  <c r="T45" i="1"/>
  <c r="U45" i="1" s="1"/>
  <c r="W45" i="1" s="1"/>
  <c r="AA45" i="1" s="1"/>
  <c r="L46" i="1"/>
  <c r="M46" i="1" s="1"/>
  <c r="R46" i="1" s="1"/>
  <c r="T46" i="1"/>
  <c r="U46" i="1" s="1"/>
  <c r="L47" i="1"/>
  <c r="M47" i="1"/>
  <c r="R47" i="1" s="1"/>
  <c r="T47" i="1" s="1"/>
  <c r="U47" i="1" s="1"/>
  <c r="L48" i="1"/>
  <c r="M48" i="1" s="1"/>
  <c r="R48" i="1" s="1"/>
  <c r="T48" i="1" s="1"/>
  <c r="U48" i="1" s="1"/>
  <c r="W48" i="1" s="1"/>
  <c r="AA48" i="1" s="1"/>
  <c r="L49" i="1"/>
  <c r="M49" i="1" s="1"/>
  <c r="R49" i="1" s="1"/>
  <c r="T49" i="1" s="1"/>
  <c r="U49" i="1" s="1"/>
  <c r="L50" i="1"/>
  <c r="M50" i="1" s="1"/>
  <c r="R50" i="1" s="1"/>
  <c r="T50" i="1" s="1"/>
  <c r="U50" i="1" s="1"/>
  <c r="L51" i="1"/>
  <c r="M51" i="1"/>
  <c r="R51" i="1"/>
  <c r="T51" i="1"/>
  <c r="U51" i="1" s="1"/>
  <c r="W51" i="1" s="1"/>
  <c r="AA51" i="1" s="1"/>
  <c r="L52" i="1"/>
  <c r="M52" i="1" s="1"/>
  <c r="R52" i="1" s="1"/>
  <c r="T52" i="1" s="1"/>
  <c r="U52" i="1" s="1"/>
  <c r="L53" i="1"/>
  <c r="M53" i="1"/>
  <c r="R53" i="1" s="1"/>
  <c r="T53" i="1"/>
  <c r="U53" i="1" s="1"/>
  <c r="L54" i="1"/>
  <c r="M54" i="1"/>
  <c r="R54" i="1"/>
  <c r="T54" i="1" s="1"/>
  <c r="U54" i="1"/>
  <c r="L55" i="1"/>
  <c r="M55" i="1"/>
  <c r="R55" i="1" s="1"/>
  <c r="T55" i="1" s="1"/>
  <c r="U55" i="1" s="1"/>
  <c r="W55" i="1" s="1"/>
  <c r="AA55" i="1" s="1"/>
  <c r="L56" i="1"/>
  <c r="M56" i="1" s="1"/>
  <c r="R56" i="1" s="1"/>
  <c r="T56" i="1" s="1"/>
  <c r="U56" i="1" s="1"/>
  <c r="L57" i="1"/>
  <c r="M57" i="1"/>
  <c r="R57" i="1" s="1"/>
  <c r="T57" i="1"/>
  <c r="U57" i="1" s="1"/>
  <c r="L58" i="1"/>
  <c r="M58" i="1"/>
  <c r="R58" i="1"/>
  <c r="T58" i="1"/>
  <c r="U58" i="1" s="1"/>
  <c r="L59" i="1"/>
  <c r="M59" i="1"/>
  <c r="R59" i="1" s="1"/>
  <c r="T59" i="1" s="1"/>
  <c r="U59" i="1" s="1"/>
  <c r="L60" i="1"/>
  <c r="M60" i="1" s="1"/>
  <c r="R60" i="1" s="1"/>
  <c r="T60" i="1" s="1"/>
  <c r="U60" i="1" s="1"/>
  <c r="L61" i="1"/>
  <c r="M61" i="1" s="1"/>
  <c r="R61" i="1" s="1"/>
  <c r="T61" i="1"/>
  <c r="U61" i="1" s="1"/>
  <c r="L62" i="1"/>
  <c r="M62" i="1" s="1"/>
  <c r="R62" i="1" s="1"/>
  <c r="T62" i="1" s="1"/>
  <c r="U62" i="1" s="1"/>
  <c r="L63" i="1"/>
  <c r="M63" i="1"/>
  <c r="R63" i="1"/>
  <c r="T63" i="1" s="1"/>
  <c r="U63" i="1" s="1"/>
  <c r="L64" i="1"/>
  <c r="M64" i="1" s="1"/>
  <c r="R64" i="1"/>
  <c r="T64" i="1" s="1"/>
  <c r="U64" i="1" s="1"/>
  <c r="L65" i="1"/>
  <c r="M65" i="1" s="1"/>
  <c r="R65" i="1" s="1"/>
  <c r="T65" i="1" s="1"/>
  <c r="U65" i="1" s="1"/>
  <c r="L66" i="1"/>
  <c r="M66" i="1" s="1"/>
  <c r="R66" i="1" s="1"/>
  <c r="T66" i="1" s="1"/>
  <c r="U66" i="1" s="1"/>
  <c r="W66" i="1" s="1"/>
  <c r="AA66" i="1" s="1"/>
  <c r="L67" i="1"/>
  <c r="M67" i="1" s="1"/>
  <c r="R67" i="1"/>
  <c r="T67" i="1" s="1"/>
  <c r="U67" i="1" s="1"/>
  <c r="L68" i="1"/>
  <c r="M68" i="1" s="1"/>
  <c r="R68" i="1" s="1"/>
  <c r="T68" i="1"/>
  <c r="U68" i="1" s="1"/>
  <c r="W68" i="1" s="1"/>
  <c r="AA68" i="1" s="1"/>
  <c r="L69" i="1"/>
  <c r="M69" i="1"/>
  <c r="R69" i="1" s="1"/>
  <c r="T69" i="1" s="1"/>
  <c r="U69" i="1" s="1"/>
  <c r="L70" i="1"/>
  <c r="M70" i="1" s="1"/>
  <c r="R70" i="1" s="1"/>
  <c r="T70" i="1" s="1"/>
  <c r="U70" i="1" s="1"/>
  <c r="L71" i="1"/>
  <c r="M71" i="1"/>
  <c r="R71" i="1" s="1"/>
  <c r="T71" i="1"/>
  <c r="U71" i="1" s="1"/>
  <c r="L72" i="1"/>
  <c r="M72" i="1"/>
  <c r="R72" i="1"/>
  <c r="T72" i="1" s="1"/>
  <c r="U72" i="1" s="1"/>
  <c r="L73" i="1"/>
  <c r="M73" i="1" s="1"/>
  <c r="R73" i="1" s="1"/>
  <c r="T73" i="1"/>
  <c r="U73" i="1" s="1"/>
  <c r="W73" i="1" s="1"/>
  <c r="AA73" i="1" s="1"/>
  <c r="L74" i="1"/>
  <c r="M74" i="1" s="1"/>
  <c r="R74" i="1" s="1"/>
  <c r="T74" i="1" s="1"/>
  <c r="U74" i="1" s="1"/>
  <c r="L75" i="1"/>
  <c r="M75" i="1"/>
  <c r="R75" i="1" s="1"/>
  <c r="T75" i="1" s="1"/>
  <c r="U75" i="1" s="1"/>
  <c r="W75" i="1" s="1"/>
  <c r="AA75" i="1" s="1"/>
  <c r="L76" i="1"/>
  <c r="M76" i="1" s="1"/>
  <c r="R76" i="1"/>
  <c r="T76" i="1"/>
  <c r="U76" i="1" s="1"/>
  <c r="L77" i="1"/>
  <c r="M77" i="1"/>
  <c r="R77" i="1" s="1"/>
  <c r="T77" i="1"/>
  <c r="U77" i="1" s="1"/>
  <c r="L78" i="1"/>
  <c r="M78" i="1"/>
  <c r="R78" i="1" s="1"/>
  <c r="T78" i="1" s="1"/>
  <c r="U78" i="1" s="1"/>
  <c r="L79" i="1"/>
  <c r="M79" i="1" s="1"/>
  <c r="R79" i="1" s="1"/>
  <c r="T79" i="1" s="1"/>
  <c r="U79" i="1" s="1"/>
  <c r="L80" i="1"/>
  <c r="M80" i="1"/>
  <c r="R80" i="1"/>
  <c r="T80" i="1" s="1"/>
  <c r="U80" i="1"/>
  <c r="L81" i="1"/>
  <c r="M81" i="1"/>
  <c r="R81" i="1"/>
  <c r="T81" i="1" s="1"/>
  <c r="U81" i="1" s="1"/>
  <c r="L82" i="1"/>
  <c r="M82" i="1" s="1"/>
  <c r="R82" i="1" s="1"/>
  <c r="T82" i="1" s="1"/>
  <c r="U82" i="1" s="1"/>
  <c r="L83" i="1"/>
  <c r="M83" i="1" s="1"/>
  <c r="R83" i="1" s="1"/>
  <c r="T83" i="1" s="1"/>
  <c r="U83" i="1" s="1"/>
  <c r="L84" i="1"/>
  <c r="M84" i="1"/>
  <c r="R84" i="1"/>
  <c r="T84" i="1"/>
  <c r="U84" i="1"/>
  <c r="L85" i="1"/>
  <c r="M85" i="1" s="1"/>
  <c r="R85" i="1" s="1"/>
  <c r="T85" i="1"/>
  <c r="U85" i="1" s="1"/>
  <c r="L86" i="1"/>
  <c r="M86" i="1" s="1"/>
  <c r="R86" i="1" s="1"/>
  <c r="T86" i="1" s="1"/>
  <c r="U86" i="1" s="1"/>
  <c r="L87" i="1"/>
  <c r="M87" i="1"/>
  <c r="R87" i="1" s="1"/>
  <c r="T87" i="1"/>
  <c r="U87" i="1" s="1"/>
  <c r="W87" i="1" s="1"/>
  <c r="AA87" i="1" s="1"/>
  <c r="L88" i="1"/>
  <c r="M88" i="1" s="1"/>
  <c r="R88" i="1" s="1"/>
  <c r="T88" i="1" s="1"/>
  <c r="U88" i="1" s="1"/>
  <c r="L89" i="1"/>
  <c r="M89" i="1"/>
  <c r="R89" i="1"/>
  <c r="T89" i="1" s="1"/>
  <c r="U89" i="1" s="1"/>
  <c r="W89" i="1" s="1"/>
  <c r="AA89" i="1" s="1"/>
  <c r="L90" i="1"/>
  <c r="M90" i="1"/>
  <c r="R90" i="1"/>
  <c r="T90" i="1" s="1"/>
  <c r="U90" i="1" s="1"/>
  <c r="L91" i="1"/>
  <c r="M91" i="1" s="1"/>
  <c r="R91" i="1" s="1"/>
  <c r="T91" i="1" s="1"/>
  <c r="U91" i="1" s="1"/>
  <c r="L92" i="1"/>
  <c r="M92" i="1"/>
  <c r="R92" i="1"/>
  <c r="T92" i="1" s="1"/>
  <c r="U92" i="1" s="1"/>
  <c r="L93" i="1"/>
  <c r="M93" i="1"/>
  <c r="R93" i="1"/>
  <c r="T93" i="1"/>
  <c r="U93" i="1" s="1"/>
  <c r="L94" i="1"/>
  <c r="M94" i="1"/>
  <c r="R94" i="1" s="1"/>
  <c r="T94" i="1"/>
  <c r="U94" i="1" s="1"/>
  <c r="L95" i="1"/>
  <c r="M95" i="1"/>
  <c r="R95" i="1" s="1"/>
  <c r="T95" i="1"/>
  <c r="U95" i="1" s="1"/>
  <c r="L96" i="1"/>
  <c r="M96" i="1" s="1"/>
  <c r="R96" i="1" s="1"/>
  <c r="T96" i="1" s="1"/>
  <c r="U96" i="1" s="1"/>
  <c r="L97" i="1"/>
  <c r="M97" i="1" s="1"/>
  <c r="R97" i="1" s="1"/>
  <c r="T97" i="1"/>
  <c r="U97" i="1" s="1"/>
  <c r="L98" i="1"/>
  <c r="M98" i="1"/>
  <c r="R98" i="1" s="1"/>
  <c r="T98" i="1" s="1"/>
  <c r="U98" i="1" s="1"/>
  <c r="L99" i="1"/>
  <c r="M99" i="1"/>
  <c r="R99" i="1"/>
  <c r="T99" i="1" s="1"/>
  <c r="U99" i="1" s="1"/>
  <c r="L100" i="1"/>
  <c r="M100" i="1" s="1"/>
  <c r="R100" i="1"/>
  <c r="T100" i="1"/>
  <c r="U100" i="1" s="1"/>
  <c r="L101" i="1"/>
  <c r="M101" i="1" s="1"/>
  <c r="R101" i="1" s="1"/>
  <c r="T101" i="1" s="1"/>
  <c r="U101" i="1" s="1"/>
  <c r="W101" i="1" s="1"/>
  <c r="AA101" i="1" s="1"/>
  <c r="L102" i="1"/>
  <c r="M102" i="1" s="1"/>
  <c r="R102" i="1" s="1"/>
  <c r="T102" i="1" s="1"/>
  <c r="U102" i="1" s="1"/>
  <c r="W102" i="1" s="1"/>
  <c r="AA102" i="1" s="1"/>
  <c r="L103" i="1"/>
  <c r="M103" i="1" s="1"/>
  <c r="R103" i="1"/>
  <c r="T103" i="1"/>
  <c r="U103" i="1" s="1"/>
  <c r="L104" i="1"/>
  <c r="M104" i="1" s="1"/>
  <c r="R104" i="1" s="1"/>
  <c r="T104" i="1"/>
  <c r="U104" i="1" s="1"/>
  <c r="L105" i="1"/>
  <c r="M105" i="1"/>
  <c r="R105" i="1"/>
  <c r="T105" i="1" s="1"/>
  <c r="U105" i="1" s="1"/>
  <c r="L106" i="1"/>
  <c r="M106" i="1"/>
  <c r="R106" i="1"/>
  <c r="T106" i="1" s="1"/>
  <c r="U106" i="1" s="1"/>
  <c r="L107" i="1"/>
  <c r="M107" i="1" s="1"/>
  <c r="R107" i="1" s="1"/>
  <c r="T107" i="1" s="1"/>
  <c r="U107" i="1" s="1"/>
  <c r="L108" i="1"/>
  <c r="M108" i="1" s="1"/>
  <c r="R108" i="1"/>
  <c r="T108" i="1" s="1"/>
  <c r="U108" i="1" s="1"/>
  <c r="L109" i="1"/>
  <c r="M109" i="1" s="1"/>
  <c r="R109" i="1" s="1"/>
  <c r="T109" i="1"/>
  <c r="U109" i="1" s="1"/>
  <c r="L110" i="1"/>
  <c r="M110" i="1"/>
  <c r="R110" i="1"/>
  <c r="T110" i="1" s="1"/>
  <c r="U110" i="1" s="1"/>
  <c r="L111" i="1"/>
  <c r="M111" i="1" s="1"/>
  <c r="R111" i="1" s="1"/>
  <c r="T111" i="1" s="1"/>
  <c r="U111" i="1" s="1"/>
  <c r="L112" i="1"/>
  <c r="M112" i="1" s="1"/>
  <c r="R112" i="1"/>
  <c r="T112" i="1"/>
  <c r="U112" i="1" s="1"/>
  <c r="L113" i="1"/>
  <c r="M113" i="1"/>
  <c r="R113" i="1"/>
  <c r="T113" i="1" s="1"/>
  <c r="U113" i="1" s="1"/>
  <c r="L114" i="1"/>
  <c r="M114" i="1" s="1"/>
  <c r="R114" i="1" s="1"/>
  <c r="T114" i="1" s="1"/>
  <c r="U114" i="1" s="1"/>
  <c r="W114" i="1" s="1"/>
  <c r="AA114" i="1" s="1"/>
  <c r="L115" i="1"/>
  <c r="M115" i="1" s="1"/>
  <c r="R115" i="1" s="1"/>
  <c r="T115" i="1" s="1"/>
  <c r="U115" i="1" s="1"/>
  <c r="L116" i="1"/>
  <c r="M116" i="1" s="1"/>
  <c r="R116" i="1" s="1"/>
  <c r="T116" i="1" s="1"/>
  <c r="U116" i="1" s="1"/>
  <c r="L117" i="1"/>
  <c r="M117" i="1"/>
  <c r="R117" i="1"/>
  <c r="T117" i="1" s="1"/>
  <c r="U117" i="1" s="1"/>
  <c r="L118" i="1"/>
  <c r="M118" i="1"/>
  <c r="R118" i="1"/>
  <c r="T118" i="1" s="1"/>
  <c r="U118" i="1" s="1"/>
  <c r="L119" i="1"/>
  <c r="M119" i="1"/>
  <c r="R119" i="1" s="1"/>
  <c r="T119" i="1" s="1"/>
  <c r="U119" i="1" s="1"/>
  <c r="L120" i="1"/>
  <c r="M120" i="1" s="1"/>
  <c r="R120" i="1" s="1"/>
  <c r="T120" i="1" s="1"/>
  <c r="U120" i="1" s="1"/>
  <c r="L121" i="1"/>
  <c r="M121" i="1"/>
  <c r="R121" i="1" s="1"/>
  <c r="T121" i="1" s="1"/>
  <c r="U121" i="1" s="1"/>
  <c r="L122" i="1"/>
  <c r="M122" i="1" s="1"/>
  <c r="R122" i="1" s="1"/>
  <c r="T122" i="1"/>
  <c r="U122" i="1" s="1"/>
  <c r="L123" i="1"/>
  <c r="M123" i="1"/>
  <c r="R123" i="1"/>
  <c r="T123" i="1" s="1"/>
  <c r="U123" i="1" s="1"/>
  <c r="L124" i="1"/>
  <c r="M124" i="1" s="1"/>
  <c r="R124" i="1" s="1"/>
  <c r="T124" i="1" s="1"/>
  <c r="U124" i="1" s="1"/>
  <c r="L125" i="1"/>
  <c r="M125" i="1"/>
  <c r="R125" i="1" s="1"/>
  <c r="T125" i="1" s="1"/>
  <c r="U125" i="1"/>
  <c r="W125" i="1" s="1"/>
  <c r="AA125" i="1" s="1"/>
  <c r="L126" i="1"/>
  <c r="M126" i="1" s="1"/>
  <c r="R126" i="1" s="1"/>
  <c r="T126" i="1" s="1"/>
  <c r="U126" i="1" s="1"/>
  <c r="L127" i="1"/>
  <c r="M127" i="1"/>
  <c r="R127" i="1" s="1"/>
  <c r="T127" i="1" s="1"/>
  <c r="U127" i="1" s="1"/>
  <c r="L128" i="1"/>
  <c r="M128" i="1" s="1"/>
  <c r="R128" i="1" s="1"/>
  <c r="T128" i="1" s="1"/>
  <c r="U128" i="1" s="1"/>
  <c r="W128" i="1" s="1"/>
  <c r="AA128" i="1" s="1"/>
  <c r="L129" i="1"/>
  <c r="M129" i="1"/>
  <c r="R129" i="1" s="1"/>
  <c r="T129" i="1" s="1"/>
  <c r="U129" i="1" s="1"/>
  <c r="L130" i="1"/>
  <c r="M130" i="1"/>
  <c r="R130" i="1"/>
  <c r="T130" i="1"/>
  <c r="U130" i="1" s="1"/>
  <c r="L131" i="1"/>
  <c r="M131" i="1" s="1"/>
  <c r="R131" i="1" s="1"/>
  <c r="T131" i="1" s="1"/>
  <c r="U131" i="1" s="1"/>
  <c r="W131" i="1" s="1"/>
  <c r="AA131" i="1" s="1"/>
  <c r="L132" i="1"/>
  <c r="M132" i="1" s="1"/>
  <c r="R132" i="1" s="1"/>
  <c r="T132" i="1" s="1"/>
  <c r="U132" i="1" s="1"/>
  <c r="W132" i="1" s="1"/>
  <c r="AA132" i="1" s="1"/>
  <c r="L133" i="1"/>
  <c r="M133" i="1"/>
  <c r="R133" i="1" s="1"/>
  <c r="T133" i="1" s="1"/>
  <c r="U133" i="1" s="1"/>
  <c r="L134" i="1"/>
  <c r="M134" i="1"/>
  <c r="R134" i="1"/>
  <c r="T134" i="1"/>
  <c r="U134" i="1" s="1"/>
  <c r="W134" i="1" s="1"/>
  <c r="AA134" i="1" s="1"/>
  <c r="L135" i="1"/>
  <c r="M135" i="1"/>
  <c r="R135" i="1"/>
  <c r="T135" i="1"/>
  <c r="U135" i="1"/>
  <c r="W135" i="1" s="1"/>
  <c r="AA135" i="1" s="1"/>
  <c r="L136" i="1"/>
  <c r="M136" i="1" s="1"/>
  <c r="R136" i="1" s="1"/>
  <c r="T136" i="1" s="1"/>
  <c r="U136" i="1"/>
  <c r="L137" i="1"/>
  <c r="M137" i="1"/>
  <c r="R137" i="1"/>
  <c r="T137" i="1" s="1"/>
  <c r="U137" i="1" s="1"/>
  <c r="L138" i="1"/>
  <c r="M138" i="1" s="1"/>
  <c r="R138" i="1" s="1"/>
  <c r="T138" i="1" s="1"/>
  <c r="U138" i="1" s="1"/>
  <c r="W138" i="1" s="1"/>
  <c r="AA138" i="1" s="1"/>
  <c r="L139" i="1"/>
  <c r="M139" i="1" s="1"/>
  <c r="R139" i="1" s="1"/>
  <c r="T139" i="1" s="1"/>
  <c r="U139" i="1" s="1"/>
  <c r="L140" i="1"/>
  <c r="M140" i="1" s="1"/>
  <c r="R140" i="1" s="1"/>
  <c r="T140" i="1"/>
  <c r="U140" i="1" s="1"/>
  <c r="L141" i="1"/>
  <c r="M141" i="1"/>
  <c r="R141" i="1" s="1"/>
  <c r="T141" i="1" s="1"/>
  <c r="U141" i="1" s="1"/>
  <c r="W141" i="1" s="1"/>
  <c r="AA141" i="1" s="1"/>
  <c r="L142" i="1"/>
  <c r="M142" i="1" s="1"/>
  <c r="R142" i="1" s="1"/>
  <c r="T142" i="1" s="1"/>
  <c r="U142" i="1" s="1"/>
  <c r="L143" i="1"/>
  <c r="M143" i="1" s="1"/>
  <c r="R143" i="1" s="1"/>
  <c r="T143" i="1" s="1"/>
  <c r="U143" i="1"/>
  <c r="L144" i="1"/>
  <c r="M144" i="1" s="1"/>
  <c r="R144" i="1" s="1"/>
  <c r="T144" i="1" s="1"/>
  <c r="U144" i="1" s="1"/>
  <c r="W144" i="1" s="1"/>
  <c r="AA144" i="1" s="1"/>
  <c r="L145" i="1"/>
  <c r="M145" i="1" s="1"/>
  <c r="R145" i="1" s="1"/>
  <c r="T145" i="1"/>
  <c r="U145" i="1" s="1"/>
  <c r="L146" i="1"/>
  <c r="M146" i="1"/>
  <c r="R146" i="1" s="1"/>
  <c r="T146" i="1" s="1"/>
  <c r="U146" i="1" s="1"/>
  <c r="L147" i="1"/>
  <c r="M147" i="1" s="1"/>
  <c r="R147" i="1" s="1"/>
  <c r="T147" i="1"/>
  <c r="U147" i="1" s="1"/>
  <c r="L148" i="1"/>
  <c r="M148" i="1" s="1"/>
  <c r="R148" i="1"/>
  <c r="T148" i="1"/>
  <c r="U148" i="1" s="1"/>
  <c r="W148" i="1" s="1"/>
  <c r="AA148" i="1" s="1"/>
  <c r="L149" i="1"/>
  <c r="M149" i="1"/>
  <c r="R149" i="1"/>
  <c r="T149" i="1" s="1"/>
  <c r="U149" i="1" s="1"/>
  <c r="L150" i="1"/>
  <c r="M150" i="1" s="1"/>
  <c r="R150" i="1" s="1"/>
  <c r="T150" i="1" s="1"/>
  <c r="U150" i="1" s="1"/>
  <c r="L151" i="1"/>
  <c r="M151" i="1"/>
  <c r="R151" i="1" s="1"/>
  <c r="T151" i="1" s="1"/>
  <c r="U151" i="1" s="1"/>
  <c r="L152" i="1"/>
  <c r="M152" i="1"/>
  <c r="R152" i="1" s="1"/>
  <c r="T152" i="1" s="1"/>
  <c r="U152" i="1"/>
  <c r="W152" i="1" s="1"/>
  <c r="AA152" i="1" s="1"/>
  <c r="L153" i="1"/>
  <c r="M153" i="1"/>
  <c r="R153" i="1"/>
  <c r="T153" i="1"/>
  <c r="U153" i="1" s="1"/>
  <c r="L154" i="1"/>
  <c r="M154" i="1"/>
  <c r="R154" i="1"/>
  <c r="T154" i="1" s="1"/>
  <c r="U154" i="1" s="1"/>
  <c r="L155" i="1"/>
  <c r="M155" i="1"/>
  <c r="R155" i="1" s="1"/>
  <c r="T155" i="1" s="1"/>
  <c r="U155" i="1" s="1"/>
  <c r="W155" i="1" s="1"/>
  <c r="AA155" i="1" s="1"/>
  <c r="L156" i="1"/>
  <c r="M156" i="1" s="1"/>
  <c r="R156" i="1" s="1"/>
  <c r="T156" i="1" s="1"/>
  <c r="U156" i="1"/>
  <c r="L157" i="1"/>
  <c r="M157" i="1"/>
  <c r="R157" i="1" s="1"/>
  <c r="T157" i="1" s="1"/>
  <c r="U157" i="1" s="1"/>
  <c r="W157" i="1" s="1"/>
  <c r="AA157" i="1" s="1"/>
  <c r="L158" i="1"/>
  <c r="M158" i="1" s="1"/>
  <c r="R158" i="1" s="1"/>
  <c r="T158" i="1"/>
  <c r="U158" i="1"/>
  <c r="L159" i="1"/>
  <c r="M159" i="1" s="1"/>
  <c r="R159" i="1" s="1"/>
  <c r="T159" i="1" s="1"/>
  <c r="U159" i="1" s="1"/>
  <c r="L160" i="1"/>
  <c r="M160" i="1" s="1"/>
  <c r="R160" i="1"/>
  <c r="T160" i="1"/>
  <c r="U160" i="1" s="1"/>
  <c r="L161" i="1"/>
  <c r="M161" i="1"/>
  <c r="R161" i="1"/>
  <c r="T161" i="1" s="1"/>
  <c r="U161" i="1" s="1"/>
  <c r="W161" i="1" s="1"/>
  <c r="AA161" i="1" s="1"/>
  <c r="L162" i="1"/>
  <c r="M162" i="1"/>
  <c r="R162" i="1" s="1"/>
  <c r="T162" i="1" s="1"/>
  <c r="U162" i="1" s="1"/>
  <c r="L163" i="1"/>
  <c r="M163" i="1" s="1"/>
  <c r="R163" i="1" s="1"/>
  <c r="T163" i="1" s="1"/>
  <c r="U163" i="1" s="1"/>
  <c r="L164" i="1"/>
  <c r="M164" i="1"/>
  <c r="R164" i="1"/>
  <c r="T164" i="1" s="1"/>
  <c r="U164" i="1" s="1"/>
  <c r="L165" i="1"/>
  <c r="M165" i="1"/>
  <c r="R165" i="1" s="1"/>
  <c r="T165" i="1" s="1"/>
  <c r="U165" i="1" s="1"/>
  <c r="L166" i="1"/>
  <c r="M166" i="1"/>
  <c r="R166" i="1"/>
  <c r="T166" i="1"/>
  <c r="U166" i="1" s="1"/>
  <c r="L167" i="1"/>
  <c r="M167" i="1"/>
  <c r="R167" i="1" s="1"/>
  <c r="T167" i="1" s="1"/>
  <c r="U167" i="1" s="1"/>
  <c r="L168" i="1"/>
  <c r="M168" i="1" s="1"/>
  <c r="T168" i="1"/>
  <c r="U168" i="1"/>
  <c r="L169" i="1"/>
  <c r="M169" i="1" s="1"/>
  <c r="R169" i="1" s="1"/>
  <c r="T169" i="1" s="1"/>
  <c r="U169" i="1"/>
  <c r="W169" i="1" s="1"/>
  <c r="AA169" i="1" s="1"/>
  <c r="L170" i="1"/>
  <c r="M170" i="1"/>
  <c r="R170" i="1" s="1"/>
  <c r="T170" i="1"/>
  <c r="U170" i="1"/>
  <c r="L171" i="1"/>
  <c r="M171" i="1"/>
  <c r="R171" i="1"/>
  <c r="T171" i="1" s="1"/>
  <c r="U171" i="1" s="1"/>
  <c r="L172" i="1"/>
  <c r="M172" i="1" s="1"/>
  <c r="R172" i="1" s="1"/>
  <c r="T172" i="1" s="1"/>
  <c r="U172" i="1" s="1"/>
  <c r="L173" i="1"/>
  <c r="M173" i="1"/>
  <c r="R173" i="1"/>
  <c r="T173" i="1" s="1"/>
  <c r="U173" i="1" s="1"/>
  <c r="L174" i="1"/>
  <c r="M174" i="1"/>
  <c r="R174" i="1"/>
  <c r="T174" i="1"/>
  <c r="U174" i="1" s="1"/>
  <c r="W174" i="1" s="1"/>
  <c r="AA174" i="1" s="1"/>
  <c r="L175" i="1"/>
  <c r="M175" i="1" s="1"/>
  <c r="R175" i="1" s="1"/>
  <c r="T175" i="1" s="1"/>
  <c r="U175" i="1" s="1"/>
  <c r="L176" i="1"/>
  <c r="M176" i="1" s="1"/>
  <c r="R176" i="1" s="1"/>
  <c r="T176" i="1"/>
  <c r="U176" i="1"/>
  <c r="L177" i="1"/>
  <c r="M177" i="1" s="1"/>
  <c r="R177" i="1"/>
  <c r="T177" i="1" s="1"/>
  <c r="U177" i="1" s="1"/>
  <c r="L178" i="1"/>
  <c r="M178" i="1" s="1"/>
  <c r="R178" i="1" s="1"/>
  <c r="T178" i="1"/>
  <c r="U178" i="1" s="1"/>
  <c r="L179" i="1"/>
  <c r="M179" i="1"/>
  <c r="R179" i="1"/>
  <c r="T179" i="1" s="1"/>
  <c r="U179" i="1" s="1"/>
  <c r="L180" i="1"/>
  <c r="M180" i="1"/>
  <c r="R180" i="1"/>
  <c r="T180" i="1" s="1"/>
  <c r="U180" i="1" s="1"/>
  <c r="L181" i="1"/>
  <c r="M181" i="1" s="1"/>
  <c r="R181" i="1" s="1"/>
  <c r="T181" i="1" s="1"/>
  <c r="U181" i="1"/>
  <c r="W181" i="1" s="1"/>
  <c r="AA181" i="1" s="1"/>
  <c r="L182" i="1"/>
  <c r="M182" i="1"/>
  <c r="R182" i="1"/>
  <c r="T182" i="1"/>
  <c r="U182" i="1" s="1"/>
  <c r="L183" i="1"/>
  <c r="M183" i="1"/>
  <c r="R183" i="1"/>
  <c r="T183" i="1" s="1"/>
  <c r="U183" i="1" s="1"/>
  <c r="L184" i="1"/>
  <c r="M184" i="1"/>
  <c r="R184" i="1" s="1"/>
  <c r="T184" i="1"/>
  <c r="U184" i="1" s="1"/>
  <c r="L185" i="1"/>
  <c r="M185" i="1"/>
  <c r="R185" i="1" s="1"/>
  <c r="T185" i="1" s="1"/>
  <c r="U185" i="1" s="1"/>
  <c r="L186" i="1"/>
  <c r="M186" i="1"/>
  <c r="R186" i="1" s="1"/>
  <c r="T186" i="1" s="1"/>
  <c r="U186" i="1" s="1"/>
  <c r="L187" i="1"/>
  <c r="M187" i="1" s="1"/>
  <c r="R187" i="1" s="1"/>
  <c r="T187" i="1" s="1"/>
  <c r="U187" i="1" s="1"/>
  <c r="W187" i="1" s="1"/>
  <c r="AA187" i="1" s="1"/>
  <c r="L188" i="1"/>
  <c r="M188" i="1"/>
  <c r="R188" i="1" s="1"/>
  <c r="T188" i="1"/>
  <c r="U188" i="1" s="1"/>
  <c r="W188" i="1" s="1"/>
  <c r="AA188" i="1" s="1"/>
  <c r="L189" i="1"/>
  <c r="M189" i="1" s="1"/>
  <c r="R189" i="1"/>
  <c r="T189" i="1"/>
  <c r="U189" i="1"/>
  <c r="L190" i="1"/>
  <c r="M190" i="1" s="1"/>
  <c r="R190" i="1" s="1"/>
  <c r="T190" i="1" s="1"/>
  <c r="U190" i="1" s="1"/>
  <c r="W190" i="1" s="1"/>
  <c r="AA190" i="1" s="1"/>
  <c r="L191" i="1"/>
  <c r="M191" i="1"/>
  <c r="R191" i="1"/>
  <c r="T191" i="1" s="1"/>
  <c r="U191" i="1" s="1"/>
  <c r="L192" i="1"/>
  <c r="M192" i="1"/>
  <c r="R192" i="1" s="1"/>
  <c r="T192" i="1" s="1"/>
  <c r="U192" i="1" s="1"/>
  <c r="L193" i="1"/>
  <c r="M193" i="1" s="1"/>
  <c r="R193" i="1" s="1"/>
  <c r="T193" i="1"/>
  <c r="U193" i="1"/>
  <c r="L194" i="1"/>
  <c r="M194" i="1"/>
  <c r="R194" i="1"/>
  <c r="T194" i="1"/>
  <c r="U194" i="1" s="1"/>
  <c r="L195" i="1"/>
  <c r="M195" i="1" s="1"/>
  <c r="R195" i="1" s="1"/>
  <c r="T195" i="1" s="1"/>
  <c r="U195" i="1" s="1"/>
  <c r="L196" i="1"/>
  <c r="M196" i="1"/>
  <c r="R196" i="1" s="1"/>
  <c r="T196" i="1"/>
  <c r="U196" i="1" s="1"/>
  <c r="L197" i="1"/>
  <c r="M197" i="1"/>
  <c r="R197" i="1"/>
  <c r="T197" i="1"/>
  <c r="U197" i="1"/>
  <c r="L198" i="1"/>
  <c r="M198" i="1" s="1"/>
  <c r="R198" i="1" s="1"/>
  <c r="T198" i="1" s="1"/>
  <c r="U198" i="1" s="1"/>
  <c r="L199" i="1"/>
  <c r="M199" i="1" s="1"/>
  <c r="R199" i="1" s="1"/>
  <c r="T199" i="1" s="1"/>
  <c r="U199" i="1" s="1"/>
  <c r="L200" i="1"/>
  <c r="M200" i="1"/>
  <c r="R200" i="1"/>
  <c r="T200" i="1" s="1"/>
  <c r="U200" i="1" s="1"/>
  <c r="L201" i="1"/>
  <c r="M201" i="1" s="1"/>
  <c r="R201" i="1" s="1"/>
  <c r="T201" i="1" s="1"/>
  <c r="U201" i="1" s="1"/>
  <c r="W201" i="1" s="1"/>
  <c r="AA201" i="1" s="1"/>
  <c r="L202" i="1"/>
  <c r="M202" i="1"/>
  <c r="R202" i="1"/>
  <c r="T202" i="1"/>
  <c r="U202" i="1"/>
  <c r="L203" i="1"/>
  <c r="M203" i="1"/>
  <c r="R203" i="1" s="1"/>
  <c r="T203" i="1" s="1"/>
  <c r="U203" i="1" s="1"/>
  <c r="L204" i="1"/>
  <c r="M204" i="1"/>
  <c r="R204" i="1" s="1"/>
  <c r="T204" i="1" s="1"/>
  <c r="U204" i="1" s="1"/>
  <c r="L205" i="1"/>
  <c r="M205" i="1" s="1"/>
  <c r="R205" i="1" s="1"/>
  <c r="T205" i="1" s="1"/>
  <c r="U205" i="1" s="1"/>
  <c r="W205" i="1" s="1"/>
  <c r="AA205" i="1" s="1"/>
  <c r="L206" i="1"/>
  <c r="M206" i="1"/>
  <c r="R206" i="1"/>
  <c r="T206" i="1"/>
  <c r="U206" i="1"/>
  <c r="L207" i="1"/>
  <c r="M207" i="1"/>
  <c r="R207" i="1"/>
  <c r="T207" i="1"/>
  <c r="U207" i="1" s="1"/>
  <c r="L208" i="1"/>
  <c r="M208" i="1"/>
  <c r="R208" i="1" s="1"/>
  <c r="T208" i="1" s="1"/>
  <c r="U208" i="1" s="1"/>
  <c r="L209" i="1"/>
  <c r="M209" i="1"/>
  <c r="R209" i="1"/>
  <c r="T209" i="1" s="1"/>
  <c r="U209" i="1" s="1"/>
  <c r="L210" i="1"/>
  <c r="M210" i="1" s="1"/>
  <c r="R210" i="1" s="1"/>
  <c r="T210" i="1" s="1"/>
  <c r="U210" i="1" s="1"/>
  <c r="L211" i="1"/>
  <c r="M211" i="1" s="1"/>
  <c r="R211" i="1" s="1"/>
  <c r="T211" i="1" s="1"/>
  <c r="U211" i="1" s="1"/>
  <c r="W211" i="1" s="1"/>
  <c r="AA211" i="1" s="1"/>
  <c r="L212" i="1"/>
  <c r="M212" i="1" s="1"/>
  <c r="R212" i="1" s="1"/>
  <c r="T212" i="1"/>
  <c r="U212" i="1" s="1"/>
  <c r="L213" i="1"/>
  <c r="M213" i="1" s="1"/>
  <c r="R213" i="1" s="1"/>
  <c r="T213" i="1"/>
  <c r="U213" i="1"/>
  <c r="L214" i="1"/>
  <c r="M214" i="1" s="1"/>
  <c r="R214" i="1" s="1"/>
  <c r="T214" i="1" s="1"/>
  <c r="U214" i="1" s="1"/>
  <c r="L215" i="1"/>
  <c r="M215" i="1"/>
  <c r="R215" i="1" s="1"/>
  <c r="T215" i="1" s="1"/>
  <c r="U215" i="1" s="1"/>
  <c r="W215" i="1" s="1"/>
  <c r="AA215" i="1" s="1"/>
  <c r="L216" i="1"/>
  <c r="M216" i="1" s="1"/>
  <c r="R216" i="1"/>
  <c r="T216" i="1" s="1"/>
  <c r="U216" i="1" s="1"/>
  <c r="W216" i="1" s="1"/>
  <c r="AA216" i="1" s="1"/>
  <c r="L217" i="1"/>
  <c r="M217" i="1"/>
  <c r="R217" i="1" s="1"/>
  <c r="T217" i="1" s="1"/>
  <c r="U217" i="1" s="1"/>
  <c r="L218" i="1"/>
  <c r="M218" i="1"/>
  <c r="R218" i="1"/>
  <c r="T218" i="1"/>
  <c r="U218" i="1" s="1"/>
  <c r="L219" i="1"/>
  <c r="M219" i="1"/>
  <c r="R219" i="1"/>
  <c r="T219" i="1" s="1"/>
  <c r="U219" i="1" s="1"/>
  <c r="L220" i="1"/>
  <c r="M220" i="1"/>
  <c r="R220" i="1" s="1"/>
  <c r="T220" i="1" s="1"/>
  <c r="U220" i="1" s="1"/>
  <c r="L221" i="1"/>
  <c r="M221" i="1" s="1"/>
  <c r="R221" i="1" s="1"/>
  <c r="T221" i="1" s="1"/>
  <c r="U221" i="1" s="1"/>
  <c r="L222" i="1"/>
  <c r="M222" i="1"/>
  <c r="R222" i="1" s="1"/>
  <c r="T222" i="1" s="1"/>
  <c r="U222" i="1" s="1"/>
  <c r="L223" i="1"/>
  <c r="M223" i="1"/>
  <c r="R223" i="1" s="1"/>
  <c r="T223" i="1" s="1"/>
  <c r="U223" i="1" s="1"/>
  <c r="L224" i="1"/>
  <c r="M224" i="1"/>
  <c r="R224" i="1"/>
  <c r="T224" i="1" s="1"/>
  <c r="U224" i="1" s="1"/>
  <c r="L225" i="1"/>
  <c r="M225" i="1" s="1"/>
  <c r="R225" i="1"/>
  <c r="T225" i="1"/>
  <c r="U225" i="1" s="1"/>
  <c r="W225" i="1" s="1"/>
  <c r="AA225" i="1" s="1"/>
  <c r="L226" i="1"/>
  <c r="M226" i="1"/>
  <c r="R226" i="1"/>
  <c r="T226" i="1" s="1"/>
  <c r="U226" i="1" s="1"/>
  <c r="W226" i="1" s="1"/>
  <c r="AA226" i="1" s="1"/>
  <c r="L227" i="1"/>
  <c r="M227" i="1" s="1"/>
  <c r="R227" i="1" s="1"/>
  <c r="T227" i="1" s="1"/>
  <c r="U227" i="1" s="1"/>
  <c r="W227" i="1" s="1"/>
  <c r="AA227" i="1" s="1"/>
  <c r="L228" i="1"/>
  <c r="M228" i="1"/>
  <c r="R228" i="1"/>
  <c r="T228" i="1" s="1"/>
  <c r="U228" i="1" s="1"/>
  <c r="L229" i="1"/>
  <c r="M229" i="1"/>
  <c r="R229" i="1"/>
  <c r="T229" i="1" s="1"/>
  <c r="U229" i="1" s="1"/>
  <c r="L230" i="1"/>
  <c r="M230" i="1"/>
  <c r="R230" i="1"/>
  <c r="T230" i="1"/>
  <c r="U230" i="1"/>
  <c r="W230" i="1" s="1"/>
  <c r="AA230" i="1" s="1"/>
  <c r="L231" i="1"/>
  <c r="M231" i="1" s="1"/>
  <c r="R231" i="1" s="1"/>
  <c r="T231" i="1" s="1"/>
  <c r="U231" i="1" s="1"/>
  <c r="L232" i="1"/>
  <c r="M232" i="1" s="1"/>
  <c r="R232" i="1" s="1"/>
  <c r="T232" i="1" s="1"/>
  <c r="U232" i="1" s="1"/>
  <c r="L233" i="1"/>
  <c r="M233" i="1"/>
  <c r="R233" i="1" s="1"/>
  <c r="T233" i="1" s="1"/>
  <c r="U233" i="1" s="1"/>
  <c r="L234" i="1"/>
  <c r="M234" i="1"/>
  <c r="R234" i="1" s="1"/>
  <c r="T234" i="1" s="1"/>
  <c r="U234" i="1" s="1"/>
  <c r="L235" i="1"/>
  <c r="M235" i="1" s="1"/>
  <c r="R235" i="1" s="1"/>
  <c r="T235" i="1" s="1"/>
  <c r="U235" i="1"/>
  <c r="W235" i="1" s="1"/>
  <c r="AA235" i="1" s="1"/>
  <c r="L236" i="1"/>
  <c r="M236" i="1"/>
  <c r="R236" i="1" s="1"/>
  <c r="T236" i="1" s="1"/>
  <c r="U236" i="1" s="1"/>
  <c r="L237" i="1"/>
  <c r="M237" i="1" s="1"/>
  <c r="R237" i="1"/>
  <c r="T237" i="1" s="1"/>
  <c r="U237" i="1" s="1"/>
  <c r="L238" i="1"/>
  <c r="M238" i="1"/>
  <c r="R238" i="1"/>
  <c r="T238" i="1" s="1"/>
  <c r="U238" i="1"/>
  <c r="L239" i="1"/>
  <c r="M239" i="1"/>
  <c r="R239" i="1" s="1"/>
  <c r="T239" i="1" s="1"/>
  <c r="U239" i="1" s="1"/>
  <c r="W239" i="1" s="1"/>
  <c r="AA239" i="1" s="1"/>
  <c r="L240" i="1"/>
  <c r="M240" i="1"/>
  <c r="R240" i="1" s="1"/>
  <c r="T240" i="1" s="1"/>
  <c r="U240" i="1" s="1"/>
  <c r="W240" i="1" s="1"/>
  <c r="AA240" i="1" s="1"/>
  <c r="L241" i="1"/>
  <c r="M241" i="1" s="1"/>
  <c r="R241" i="1" s="1"/>
  <c r="T241" i="1" s="1"/>
  <c r="U241" i="1"/>
  <c r="L242" i="1"/>
  <c r="M242" i="1"/>
  <c r="R242" i="1"/>
  <c r="T242" i="1" s="1"/>
  <c r="U242" i="1" s="1"/>
  <c r="W242" i="1" s="1"/>
  <c r="AA242" i="1" s="1"/>
  <c r="L243" i="1"/>
  <c r="M243" i="1"/>
  <c r="R243" i="1"/>
  <c r="T243" i="1"/>
  <c r="U243" i="1" s="1"/>
  <c r="W243" i="1" s="1"/>
  <c r="AA243" i="1" s="1"/>
  <c r="L244" i="1"/>
  <c r="M244" i="1"/>
  <c r="R244" i="1" s="1"/>
  <c r="T244" i="1"/>
  <c r="U244" i="1"/>
  <c r="W244" i="1" s="1"/>
  <c r="AA244" i="1" s="1"/>
  <c r="L245" i="1"/>
  <c r="M245" i="1"/>
  <c r="R245" i="1" s="1"/>
  <c r="T245" i="1" s="1"/>
  <c r="U245" i="1" s="1"/>
  <c r="L246" i="1"/>
  <c r="M246" i="1" s="1"/>
  <c r="R246" i="1" s="1"/>
  <c r="T246" i="1" s="1"/>
  <c r="U246" i="1" s="1"/>
  <c r="L247" i="1"/>
  <c r="M247" i="1" s="1"/>
  <c r="R247" i="1" s="1"/>
  <c r="T247" i="1" s="1"/>
  <c r="U247" i="1" s="1"/>
  <c r="W247" i="1" s="1"/>
  <c r="AA247" i="1" s="1"/>
  <c r="L248" i="1"/>
  <c r="M248" i="1" s="1"/>
  <c r="R248" i="1" s="1"/>
  <c r="T248" i="1"/>
  <c r="U248" i="1" s="1"/>
  <c r="L249" i="1"/>
  <c r="M249" i="1" s="1"/>
  <c r="R249" i="1"/>
  <c r="T249" i="1" s="1"/>
  <c r="U249" i="1" s="1"/>
  <c r="L250" i="1"/>
  <c r="M250" i="1" s="1"/>
  <c r="R250" i="1" s="1"/>
  <c r="T250" i="1" s="1"/>
  <c r="U250" i="1" s="1"/>
  <c r="L251" i="1"/>
  <c r="M251" i="1"/>
  <c r="R251" i="1"/>
  <c r="T251" i="1" s="1"/>
  <c r="U251" i="1" s="1"/>
  <c r="L252" i="1"/>
  <c r="M252" i="1"/>
  <c r="R252" i="1"/>
  <c r="T252" i="1" s="1"/>
  <c r="U252" i="1" s="1"/>
  <c r="W252" i="1" s="1"/>
  <c r="AA252" i="1" s="1"/>
  <c r="L253" i="1"/>
  <c r="M253" i="1"/>
  <c r="R253" i="1" s="1"/>
  <c r="T253" i="1" s="1"/>
  <c r="U253" i="1" s="1"/>
  <c r="L254" i="1"/>
  <c r="M254" i="1"/>
  <c r="R254" i="1"/>
  <c r="T254" i="1"/>
  <c r="U254" i="1" s="1"/>
  <c r="L255" i="1"/>
  <c r="M255" i="1"/>
  <c r="R255" i="1" s="1"/>
  <c r="T255" i="1" s="1"/>
  <c r="U255" i="1" s="1"/>
  <c r="W255" i="1" s="1"/>
  <c r="AA255" i="1" s="1"/>
  <c r="L256" i="1"/>
  <c r="M256" i="1"/>
  <c r="R256" i="1" s="1"/>
  <c r="T256" i="1" s="1"/>
  <c r="U256" i="1" s="1"/>
  <c r="L257" i="1"/>
  <c r="M257" i="1"/>
  <c r="R257" i="1"/>
  <c r="T257" i="1"/>
  <c r="U257" i="1" s="1"/>
  <c r="L258" i="1"/>
  <c r="M258" i="1"/>
  <c r="R258" i="1" s="1"/>
  <c r="T258" i="1" s="1"/>
  <c r="U258" i="1" s="1"/>
  <c r="L259" i="1"/>
  <c r="M259" i="1" s="1"/>
  <c r="R259" i="1"/>
  <c r="T259" i="1" s="1"/>
  <c r="U259" i="1" s="1"/>
  <c r="W259" i="1" s="1"/>
  <c r="AA259" i="1" s="1"/>
  <c r="L260" i="1"/>
  <c r="M260" i="1" s="1"/>
  <c r="R260" i="1" s="1"/>
  <c r="T260" i="1" s="1"/>
  <c r="U260" i="1" s="1"/>
  <c r="W260" i="1" s="1"/>
  <c r="AA260" i="1" s="1"/>
  <c r="L261" i="1"/>
  <c r="M261" i="1" s="1"/>
  <c r="R261" i="1"/>
  <c r="T261" i="1"/>
  <c r="U261" i="1" s="1"/>
  <c r="L262" i="1"/>
  <c r="M262" i="1"/>
  <c r="R262" i="1" s="1"/>
  <c r="T262" i="1" s="1"/>
  <c r="U262" i="1"/>
  <c r="L263" i="1"/>
  <c r="M263" i="1"/>
  <c r="R263" i="1"/>
  <c r="T263" i="1" s="1"/>
  <c r="U263" i="1" s="1"/>
  <c r="L264" i="1"/>
  <c r="M264" i="1"/>
  <c r="R264" i="1"/>
  <c r="T264" i="1" s="1"/>
  <c r="U264" i="1"/>
  <c r="L265" i="1"/>
  <c r="M265" i="1" s="1"/>
  <c r="R265" i="1" s="1"/>
  <c r="T265" i="1" s="1"/>
  <c r="U265" i="1" s="1"/>
  <c r="L266" i="1"/>
  <c r="M266" i="1" s="1"/>
  <c r="R266" i="1" s="1"/>
  <c r="T266" i="1"/>
  <c r="U266" i="1" s="1"/>
  <c r="L267" i="1"/>
  <c r="M267" i="1" s="1"/>
  <c r="R267" i="1" s="1"/>
  <c r="T267" i="1" s="1"/>
  <c r="U267" i="1" s="1"/>
  <c r="L268" i="1"/>
  <c r="M268" i="1"/>
  <c r="R268" i="1" s="1"/>
  <c r="T268" i="1" s="1"/>
  <c r="U268" i="1" s="1"/>
  <c r="L269" i="1"/>
  <c r="M269" i="1"/>
  <c r="R269" i="1"/>
  <c r="T269" i="1"/>
  <c r="U269" i="1" s="1"/>
  <c r="L270" i="1"/>
  <c r="M270" i="1" s="1"/>
  <c r="R270" i="1"/>
  <c r="T270" i="1" s="1"/>
  <c r="U270" i="1" s="1"/>
  <c r="L271" i="1"/>
  <c r="M271" i="1"/>
  <c r="R271" i="1"/>
  <c r="T271" i="1" s="1"/>
  <c r="U271" i="1" s="1"/>
  <c r="W271" i="1" s="1"/>
  <c r="L272" i="1"/>
  <c r="M272" i="1"/>
  <c r="R272" i="1"/>
  <c r="T272" i="1" s="1"/>
  <c r="U272" i="1"/>
  <c r="W272" i="1" s="1"/>
  <c r="L273" i="1"/>
  <c r="M273" i="1" s="1"/>
  <c r="R273" i="1" s="1"/>
  <c r="T273" i="1" s="1"/>
  <c r="U273" i="1" s="1"/>
  <c r="W273" i="1" s="1"/>
  <c r="L274" i="1"/>
  <c r="M274" i="1" s="1"/>
  <c r="R274" i="1" s="1"/>
  <c r="T274" i="1" s="1"/>
  <c r="U274" i="1" s="1"/>
  <c r="L275" i="1"/>
  <c r="M275" i="1" s="1"/>
  <c r="R275" i="1" s="1"/>
  <c r="T275" i="1" s="1"/>
  <c r="U275" i="1" s="1"/>
  <c r="W275" i="1" s="1"/>
  <c r="L276" i="1"/>
  <c r="M276" i="1"/>
  <c r="R276" i="1"/>
  <c r="T276" i="1" s="1"/>
  <c r="U276" i="1" s="1"/>
  <c r="L277" i="1"/>
  <c r="M277" i="1" s="1"/>
  <c r="R277" i="1" s="1"/>
  <c r="T277" i="1" s="1"/>
  <c r="U277" i="1" s="1"/>
  <c r="W277" i="1" s="1"/>
  <c r="AA277" i="1" s="1"/>
  <c r="L278" i="1"/>
  <c r="M278" i="1" s="1"/>
  <c r="R278" i="1" s="1"/>
  <c r="T278" i="1"/>
  <c r="U278" i="1"/>
  <c r="L279" i="1"/>
  <c r="M279" i="1"/>
  <c r="R279" i="1"/>
  <c r="T279" i="1"/>
  <c r="U279" i="1"/>
  <c r="W279" i="1" s="1"/>
  <c r="AA279" i="1" s="1"/>
  <c r="L280" i="1"/>
  <c r="M280" i="1" s="1"/>
  <c r="R280" i="1" s="1"/>
  <c r="T280" i="1" s="1"/>
  <c r="U280" i="1" s="1"/>
  <c r="W280" i="1" s="1"/>
  <c r="AA280" i="1" s="1"/>
  <c r="L281" i="1"/>
  <c r="M281" i="1" s="1"/>
  <c r="R281" i="1" s="1"/>
  <c r="T281" i="1" s="1"/>
  <c r="U281" i="1"/>
  <c r="L282" i="1"/>
  <c r="M282" i="1" s="1"/>
  <c r="R282" i="1" s="1"/>
  <c r="T282" i="1" s="1"/>
  <c r="U282" i="1" s="1"/>
  <c r="L283" i="1"/>
  <c r="M283" i="1"/>
  <c r="R283" i="1"/>
  <c r="T283" i="1" s="1"/>
  <c r="U283" i="1" s="1"/>
  <c r="L284" i="1"/>
  <c r="M284" i="1"/>
  <c r="R284" i="1"/>
  <c r="T284" i="1"/>
  <c r="U284" i="1" s="1"/>
  <c r="W284" i="1" s="1"/>
  <c r="AA284" i="1" s="1"/>
  <c r="L285" i="1"/>
  <c r="M285" i="1"/>
  <c r="R285" i="1" s="1"/>
  <c r="T285" i="1" s="1"/>
  <c r="U285" i="1" s="1"/>
  <c r="L286" i="1"/>
  <c r="M286" i="1" s="1"/>
  <c r="R286" i="1" s="1"/>
  <c r="T286" i="1"/>
  <c r="U286" i="1" s="1"/>
  <c r="L287" i="1"/>
  <c r="M287" i="1" s="1"/>
  <c r="R287" i="1" s="1"/>
  <c r="T287" i="1"/>
  <c r="U287" i="1" s="1"/>
  <c r="L288" i="1"/>
  <c r="M288" i="1"/>
  <c r="R288" i="1"/>
  <c r="T288" i="1"/>
  <c r="U288" i="1" s="1"/>
  <c r="L289" i="1"/>
  <c r="M289" i="1"/>
  <c r="R289" i="1" s="1"/>
  <c r="T289" i="1" s="1"/>
  <c r="U289" i="1" s="1"/>
  <c r="W289" i="1" s="1"/>
  <c r="AA289" i="1" s="1"/>
  <c r="L290" i="1"/>
  <c r="M290" i="1" s="1"/>
  <c r="R290" i="1" s="1"/>
  <c r="T290" i="1"/>
  <c r="U290" i="1"/>
  <c r="L291" i="1"/>
  <c r="M291" i="1" s="1"/>
  <c r="R291" i="1" s="1"/>
  <c r="T291" i="1" s="1"/>
  <c r="U291" i="1" s="1"/>
  <c r="W291" i="1" s="1"/>
  <c r="AA291" i="1" s="1"/>
  <c r="L292" i="1"/>
  <c r="M292" i="1"/>
  <c r="R292" i="1" s="1"/>
  <c r="T292" i="1" s="1"/>
  <c r="U292" i="1" s="1"/>
  <c r="W292" i="1" s="1"/>
  <c r="AA292" i="1" s="1"/>
  <c r="L293" i="1"/>
  <c r="M293" i="1"/>
  <c r="R293" i="1" s="1"/>
  <c r="T293" i="1" s="1"/>
  <c r="U293" i="1" s="1"/>
  <c r="L294" i="1"/>
  <c r="M294" i="1" s="1"/>
  <c r="R294" i="1" s="1"/>
  <c r="T294" i="1" s="1"/>
  <c r="U294" i="1" s="1"/>
  <c r="L295" i="1"/>
  <c r="M295" i="1"/>
  <c r="R295" i="1"/>
  <c r="T295" i="1"/>
  <c r="U295" i="1" s="1"/>
  <c r="L296" i="1"/>
  <c r="M296" i="1" s="1"/>
  <c r="R296" i="1" s="1"/>
  <c r="T296" i="1" s="1"/>
  <c r="U296" i="1"/>
  <c r="L297" i="1"/>
  <c r="M297" i="1"/>
  <c r="R297" i="1" s="1"/>
  <c r="T297" i="1" s="1"/>
  <c r="U297" i="1" s="1"/>
  <c r="L298" i="1"/>
  <c r="M298" i="1"/>
  <c r="R298" i="1" s="1"/>
  <c r="T298" i="1" s="1"/>
  <c r="U298" i="1" s="1"/>
  <c r="W298" i="1" s="1"/>
  <c r="AA298" i="1" s="1"/>
  <c r="L299" i="1"/>
  <c r="M299" i="1" s="1"/>
  <c r="R299" i="1" s="1"/>
  <c r="T299" i="1" s="1"/>
  <c r="U299" i="1" s="1"/>
  <c r="L300" i="1"/>
  <c r="M300" i="1"/>
  <c r="R300" i="1" s="1"/>
  <c r="T300" i="1" s="1"/>
  <c r="U300" i="1" s="1"/>
  <c r="W300" i="1" s="1"/>
  <c r="AA300" i="1" s="1"/>
  <c r="L301" i="1"/>
  <c r="M301" i="1" s="1"/>
  <c r="R301" i="1" s="1"/>
  <c r="T301" i="1" s="1"/>
  <c r="U301" i="1" s="1"/>
  <c r="W301" i="1" s="1"/>
  <c r="AA301" i="1" s="1"/>
  <c r="L302" i="1"/>
  <c r="M302" i="1" s="1"/>
  <c r="R302" i="1" s="1"/>
  <c r="T302" i="1" s="1"/>
  <c r="U302" i="1" s="1"/>
  <c r="L303" i="1"/>
  <c r="M303" i="1" s="1"/>
  <c r="R303" i="1" s="1"/>
  <c r="T303" i="1"/>
  <c r="U303" i="1"/>
  <c r="L304" i="1"/>
  <c r="M304" i="1"/>
  <c r="R304" i="1"/>
  <c r="T304" i="1" s="1"/>
  <c r="U304" i="1" s="1"/>
  <c r="L305" i="1"/>
  <c r="M305" i="1" s="1"/>
  <c r="R305" i="1" s="1"/>
  <c r="T305" i="1" s="1"/>
  <c r="U305" i="1" s="1"/>
  <c r="W305" i="1" s="1"/>
  <c r="AA305" i="1" s="1"/>
  <c r="L306" i="1"/>
  <c r="M306" i="1" s="1"/>
  <c r="R306" i="1" s="1"/>
  <c r="T306" i="1" s="1"/>
  <c r="U306" i="1" s="1"/>
  <c r="W306" i="1" s="1"/>
  <c r="AA306" i="1" s="1"/>
  <c r="L307" i="1"/>
  <c r="M307" i="1"/>
  <c r="R307" i="1"/>
  <c r="T307" i="1"/>
  <c r="U307" i="1"/>
  <c r="W307" i="1" s="1"/>
  <c r="AA307" i="1" s="1"/>
  <c r="L308" i="1"/>
  <c r="M308" i="1"/>
  <c r="R308" i="1"/>
  <c r="T308" i="1" s="1"/>
  <c r="U308" i="1" s="1"/>
  <c r="W308" i="1" s="1"/>
  <c r="AA308" i="1" s="1"/>
  <c r="L309" i="1"/>
  <c r="M309" i="1" s="1"/>
  <c r="R309" i="1" s="1"/>
  <c r="T309" i="1" s="1"/>
  <c r="U309" i="1" s="1"/>
  <c r="L310" i="1"/>
  <c r="M310" i="1"/>
  <c r="R310" i="1"/>
  <c r="T310" i="1" s="1"/>
  <c r="U310" i="1" s="1"/>
  <c r="W310" i="1" s="1"/>
  <c r="AA310" i="1" s="1"/>
  <c r="L311" i="1"/>
  <c r="M311" i="1"/>
  <c r="R311" i="1" s="1"/>
  <c r="T311" i="1" s="1"/>
  <c r="U311" i="1" s="1"/>
  <c r="L312" i="1"/>
  <c r="M312" i="1"/>
  <c r="R312" i="1"/>
  <c r="T312" i="1" s="1"/>
  <c r="U312" i="1" s="1"/>
  <c r="L313" i="1"/>
  <c r="M313" i="1"/>
  <c r="R313" i="1" s="1"/>
  <c r="T313" i="1"/>
  <c r="U313" i="1" s="1"/>
  <c r="L314" i="1"/>
  <c r="M314" i="1" s="1"/>
  <c r="R314" i="1" s="1"/>
  <c r="T314" i="1"/>
  <c r="U314" i="1" s="1"/>
  <c r="L315" i="1"/>
  <c r="M315" i="1"/>
  <c r="R315" i="1" s="1"/>
  <c r="T315" i="1" s="1"/>
  <c r="U315" i="1" s="1"/>
  <c r="L316" i="1"/>
  <c r="M316" i="1" s="1"/>
  <c r="R316" i="1"/>
  <c r="T316" i="1" s="1"/>
  <c r="U316" i="1" s="1"/>
  <c r="L317" i="1"/>
  <c r="M317" i="1"/>
  <c r="R317" i="1" s="1"/>
  <c r="T317" i="1" s="1"/>
  <c r="U317" i="1" s="1"/>
  <c r="L318" i="1"/>
  <c r="M318" i="1"/>
  <c r="R318" i="1"/>
  <c r="T318" i="1"/>
  <c r="U318" i="1" s="1"/>
  <c r="W318" i="1" s="1"/>
  <c r="AA318" i="1" s="1"/>
  <c r="L319" i="1"/>
  <c r="M319" i="1"/>
  <c r="R319" i="1"/>
  <c r="T319" i="1"/>
  <c r="U319" i="1" s="1"/>
  <c r="W319" i="1" s="1"/>
  <c r="AA319" i="1" s="1"/>
  <c r="L320" i="1"/>
  <c r="M320" i="1" s="1"/>
  <c r="R320" i="1" s="1"/>
  <c r="T320" i="1"/>
  <c r="U320" i="1"/>
  <c r="L321" i="1"/>
  <c r="M321" i="1"/>
  <c r="R321" i="1" s="1"/>
  <c r="T321" i="1" s="1"/>
  <c r="U321" i="1" s="1"/>
  <c r="L322" i="1"/>
  <c r="M322" i="1"/>
  <c r="R322" i="1" s="1"/>
  <c r="T322" i="1" s="1"/>
  <c r="U322" i="1" s="1"/>
  <c r="W322" i="1" s="1"/>
  <c r="AA322" i="1" s="1"/>
  <c r="L323" i="1"/>
  <c r="M323" i="1" s="1"/>
  <c r="R323" i="1" s="1"/>
  <c r="T323" i="1" s="1"/>
  <c r="U323" i="1" s="1"/>
  <c r="L324" i="1"/>
  <c r="M324" i="1"/>
  <c r="R324" i="1" s="1"/>
  <c r="T324" i="1"/>
  <c r="U324" i="1"/>
  <c r="W324" i="1" s="1"/>
  <c r="AA324" i="1" s="1"/>
  <c r="L325" i="1"/>
  <c r="M325" i="1" s="1"/>
  <c r="R325" i="1" s="1"/>
  <c r="T325" i="1" s="1"/>
  <c r="U325" i="1" s="1"/>
  <c r="L326" i="1"/>
  <c r="M326" i="1" s="1"/>
  <c r="R326" i="1" s="1"/>
  <c r="T326" i="1" s="1"/>
  <c r="U326" i="1"/>
  <c r="L327" i="1"/>
  <c r="M327" i="1" s="1"/>
  <c r="R327" i="1" s="1"/>
  <c r="T327" i="1" s="1"/>
  <c r="U327" i="1" s="1"/>
  <c r="W327" i="1" s="1"/>
  <c r="AA327" i="1" s="1"/>
  <c r="L328" i="1"/>
  <c r="M328" i="1" s="1"/>
  <c r="R328" i="1" s="1"/>
  <c r="T328" i="1" s="1"/>
  <c r="U328" i="1" s="1"/>
  <c r="L329" i="1"/>
  <c r="M329" i="1" s="1"/>
  <c r="R329" i="1" s="1"/>
  <c r="T329" i="1" s="1"/>
  <c r="U329" i="1" s="1"/>
  <c r="L330" i="1"/>
  <c r="M330" i="1"/>
  <c r="R330" i="1" s="1"/>
  <c r="T330" i="1" s="1"/>
  <c r="U330" i="1"/>
  <c r="W330" i="1" s="1"/>
  <c r="AA330" i="1" s="1"/>
  <c r="L331" i="1"/>
  <c r="M331" i="1"/>
  <c r="R331" i="1"/>
  <c r="T331" i="1" s="1"/>
  <c r="U331" i="1" s="1"/>
  <c r="L332" i="1"/>
  <c r="M332" i="1"/>
  <c r="R332" i="1" s="1"/>
  <c r="T332" i="1"/>
  <c r="U332" i="1"/>
  <c r="W332" i="1" s="1"/>
  <c r="AA332" i="1" s="1"/>
  <c r="L333" i="1"/>
  <c r="M333" i="1"/>
  <c r="R333" i="1" s="1"/>
  <c r="T333" i="1" s="1"/>
  <c r="U333" i="1"/>
  <c r="L334" i="1"/>
  <c r="M334" i="1" s="1"/>
  <c r="R334" i="1" s="1"/>
  <c r="T334" i="1" s="1"/>
  <c r="U334" i="1" s="1"/>
  <c r="W334" i="1" s="1"/>
  <c r="AA334" i="1" s="1"/>
  <c r="L335" i="1"/>
  <c r="M335" i="1" s="1"/>
  <c r="R335" i="1"/>
  <c r="T335" i="1"/>
  <c r="U335" i="1" s="1"/>
  <c r="L336" i="1"/>
  <c r="M336" i="1"/>
  <c r="R336" i="1"/>
  <c r="T336" i="1"/>
  <c r="U336" i="1"/>
  <c r="L337" i="1"/>
  <c r="M337" i="1" s="1"/>
  <c r="R337" i="1" s="1"/>
  <c r="T337" i="1" s="1"/>
  <c r="U337" i="1" s="1"/>
  <c r="W337" i="1" s="1"/>
  <c r="AA337" i="1" s="1"/>
  <c r="L338" i="1"/>
  <c r="M338" i="1" s="1"/>
  <c r="R338" i="1" s="1"/>
  <c r="T338" i="1"/>
  <c r="U338" i="1"/>
  <c r="W338" i="1" s="1"/>
  <c r="AA338" i="1" s="1"/>
  <c r="L339" i="1"/>
  <c r="M339" i="1" s="1"/>
  <c r="R339" i="1" s="1"/>
  <c r="T339" i="1" s="1"/>
  <c r="U339" i="1" s="1"/>
  <c r="W339" i="1" s="1"/>
  <c r="AA339" i="1" s="1"/>
  <c r="L340" i="1"/>
  <c r="M340" i="1"/>
  <c r="R340" i="1" s="1"/>
  <c r="T340" i="1" s="1"/>
  <c r="U340" i="1" s="1"/>
  <c r="L341" i="1"/>
  <c r="M341" i="1"/>
  <c r="R341" i="1"/>
  <c r="T341" i="1"/>
  <c r="U341" i="1" s="1"/>
  <c r="L342" i="1"/>
  <c r="M342" i="1"/>
  <c r="R342" i="1"/>
  <c r="T342" i="1"/>
  <c r="U342" i="1" s="1"/>
  <c r="W342" i="1" s="1"/>
  <c r="AA342" i="1" s="1"/>
  <c r="L343" i="1"/>
  <c r="M343" i="1"/>
  <c r="R343" i="1"/>
  <c r="T343" i="1"/>
  <c r="U343" i="1"/>
  <c r="L344" i="1"/>
  <c r="M344" i="1" s="1"/>
  <c r="R344" i="1" s="1"/>
  <c r="T344" i="1" s="1"/>
  <c r="U344" i="1" s="1"/>
  <c r="W344" i="1" s="1"/>
  <c r="AA344" i="1" s="1"/>
  <c r="L345" i="1"/>
  <c r="M345" i="1" s="1"/>
  <c r="R345" i="1" s="1"/>
  <c r="T345" i="1" s="1"/>
  <c r="U345" i="1" s="1"/>
  <c r="W345" i="1" s="1"/>
  <c r="AA345" i="1" s="1"/>
  <c r="L346" i="1"/>
  <c r="M346" i="1" s="1"/>
  <c r="R346" i="1" s="1"/>
  <c r="T346" i="1" s="1"/>
  <c r="U346" i="1" s="1"/>
  <c r="L347" i="1"/>
  <c r="M347" i="1"/>
  <c r="R347" i="1"/>
  <c r="T347" i="1" s="1"/>
  <c r="U347" i="1" s="1"/>
  <c r="L348" i="1"/>
  <c r="M348" i="1"/>
  <c r="R348" i="1"/>
  <c r="T348" i="1"/>
  <c r="U348" i="1" s="1"/>
  <c r="L349" i="1"/>
  <c r="M349" i="1" s="1"/>
  <c r="R349" i="1" s="1"/>
  <c r="T349" i="1" s="1"/>
  <c r="U349" i="1" s="1"/>
  <c r="W349" i="1" s="1"/>
  <c r="AA349" i="1" s="1"/>
  <c r="L350" i="1"/>
  <c r="M350" i="1" s="1"/>
  <c r="R350" i="1"/>
  <c r="T350" i="1" s="1"/>
  <c r="U350" i="1" s="1"/>
  <c r="L351" i="1"/>
  <c r="M351" i="1"/>
  <c r="R351" i="1" s="1"/>
  <c r="T351" i="1"/>
  <c r="U351" i="1"/>
  <c r="L352" i="1"/>
  <c r="M352" i="1" s="1"/>
  <c r="R352" i="1" s="1"/>
  <c r="T352" i="1" s="1"/>
  <c r="U352" i="1" s="1"/>
  <c r="W352" i="1" s="1"/>
  <c r="AA352" i="1" s="1"/>
  <c r="L353" i="1"/>
  <c r="M353" i="1"/>
  <c r="R353" i="1"/>
  <c r="T353" i="1" s="1"/>
  <c r="U353" i="1" s="1"/>
  <c r="L354" i="1"/>
  <c r="M354" i="1"/>
  <c r="R354" i="1"/>
  <c r="T354" i="1"/>
  <c r="U354" i="1" s="1"/>
  <c r="L355" i="1"/>
  <c r="M355" i="1"/>
  <c r="R355" i="1" s="1"/>
  <c r="T355" i="1" s="1"/>
  <c r="U355" i="1" s="1"/>
  <c r="L356" i="1"/>
  <c r="M356" i="1"/>
  <c r="R356" i="1" s="1"/>
  <c r="T356" i="1" s="1"/>
  <c r="U356" i="1" s="1"/>
  <c r="W356" i="1" s="1"/>
  <c r="AA356" i="1" s="1"/>
  <c r="L357" i="1"/>
  <c r="M357" i="1" s="1"/>
  <c r="R357" i="1" s="1"/>
  <c r="T357" i="1" s="1"/>
  <c r="U357" i="1" s="1"/>
  <c r="W357" i="1" s="1"/>
  <c r="AA357" i="1" s="1"/>
  <c r="L358" i="1"/>
  <c r="M358" i="1"/>
  <c r="R358" i="1" s="1"/>
  <c r="T358" i="1" s="1"/>
  <c r="U358" i="1" s="1"/>
  <c r="L359" i="1"/>
  <c r="M359" i="1"/>
  <c r="R359" i="1" s="1"/>
  <c r="T359" i="1" s="1"/>
  <c r="U359" i="1" s="1"/>
  <c r="W359" i="1" s="1"/>
  <c r="AA359" i="1" s="1"/>
  <c r="L360" i="1"/>
  <c r="M360" i="1" s="1"/>
  <c r="R360" i="1"/>
  <c r="T360" i="1" s="1"/>
  <c r="U360" i="1" s="1"/>
  <c r="W360" i="1" s="1"/>
  <c r="AA360" i="1" s="1"/>
  <c r="L361" i="1"/>
  <c r="M361" i="1" s="1"/>
  <c r="R361" i="1" s="1"/>
  <c r="T361" i="1" s="1"/>
  <c r="U361" i="1" s="1"/>
  <c r="W361" i="1" s="1"/>
  <c r="AA361" i="1" s="1"/>
  <c r="L362" i="1"/>
  <c r="M362" i="1" s="1"/>
  <c r="R362" i="1" s="1"/>
  <c r="T362" i="1" s="1"/>
  <c r="U362" i="1" s="1"/>
  <c r="L363" i="1"/>
  <c r="M363" i="1"/>
  <c r="R363" i="1"/>
  <c r="T363" i="1" s="1"/>
  <c r="U363" i="1"/>
  <c r="W363" i="1" s="1"/>
  <c r="AA363" i="1" s="1"/>
  <c r="L364" i="1"/>
  <c r="M364" i="1" s="1"/>
  <c r="R364" i="1" s="1"/>
  <c r="T364" i="1" s="1"/>
  <c r="U364" i="1" s="1"/>
  <c r="L365" i="1"/>
  <c r="M365" i="1"/>
  <c r="R365" i="1" s="1"/>
  <c r="T365" i="1" s="1"/>
  <c r="U365" i="1" s="1"/>
  <c r="W365" i="1" s="1"/>
  <c r="AA365" i="1" s="1"/>
  <c r="L366" i="1"/>
  <c r="M366" i="1"/>
  <c r="R366" i="1"/>
  <c r="T366" i="1"/>
  <c r="U366" i="1" s="1"/>
  <c r="W366" i="1" s="1"/>
  <c r="AA366" i="1" s="1"/>
  <c r="L367" i="1"/>
  <c r="M367" i="1"/>
  <c r="R367" i="1"/>
  <c r="T367" i="1"/>
  <c r="U367" i="1"/>
  <c r="W367" i="1" s="1"/>
  <c r="L368" i="1"/>
  <c r="M368" i="1" s="1"/>
  <c r="R368" i="1"/>
  <c r="T368" i="1"/>
  <c r="U368" i="1" s="1"/>
  <c r="W368" i="1" s="1"/>
  <c r="AA368" i="1" s="1"/>
  <c r="L369" i="1"/>
  <c r="M369" i="1"/>
  <c r="R369" i="1" s="1"/>
  <c r="T369" i="1" s="1"/>
  <c r="U369" i="1" s="1"/>
  <c r="W369" i="1" s="1"/>
  <c r="L370" i="1"/>
  <c r="M370" i="1"/>
  <c r="R370" i="1"/>
  <c r="T370" i="1"/>
  <c r="U370" i="1" s="1"/>
  <c r="L371" i="1"/>
  <c r="M371" i="1"/>
  <c r="R371" i="1"/>
  <c r="T371" i="1" s="1"/>
  <c r="U371" i="1" s="1"/>
  <c r="L372" i="1"/>
  <c r="M372" i="1" s="1"/>
  <c r="R372" i="1" s="1"/>
  <c r="T372" i="1" s="1"/>
  <c r="U372" i="1" s="1"/>
  <c r="L373" i="1"/>
  <c r="M373" i="1"/>
  <c r="R373" i="1" s="1"/>
  <c r="T373" i="1"/>
  <c r="U373" i="1" s="1"/>
  <c r="L374" i="1"/>
  <c r="M374" i="1" s="1"/>
  <c r="R374" i="1"/>
  <c r="T374" i="1"/>
  <c r="U374" i="1"/>
  <c r="W374" i="1" s="1"/>
  <c r="AA374" i="1" s="1"/>
  <c r="L375" i="1"/>
  <c r="M375" i="1" s="1"/>
  <c r="R375" i="1" s="1"/>
  <c r="T375" i="1" s="1"/>
  <c r="U375" i="1" s="1"/>
  <c r="W375" i="1" s="1"/>
  <c r="AA375" i="1" s="1"/>
  <c r="L376" i="1"/>
  <c r="M376" i="1"/>
  <c r="R376" i="1" s="1"/>
  <c r="T376" i="1" s="1"/>
  <c r="U376" i="1" s="1"/>
  <c r="W376" i="1" s="1"/>
  <c r="AA376" i="1" s="1"/>
  <c r="L377" i="1"/>
  <c r="M377" i="1" s="1"/>
  <c r="R377" i="1" s="1"/>
  <c r="T377" i="1" s="1"/>
  <c r="U377" i="1" s="1"/>
  <c r="L378" i="1"/>
  <c r="M378" i="1" s="1"/>
  <c r="R378" i="1" s="1"/>
  <c r="T378" i="1" s="1"/>
  <c r="U378" i="1" s="1"/>
  <c r="W378" i="1" s="1"/>
  <c r="AA378" i="1" s="1"/>
  <c r="L379" i="1"/>
  <c r="M379" i="1"/>
  <c r="R379" i="1"/>
  <c r="T379" i="1"/>
  <c r="U379" i="1"/>
  <c r="L380" i="1"/>
  <c r="M380" i="1" s="1"/>
  <c r="R380" i="1" s="1"/>
  <c r="T380" i="1" s="1"/>
  <c r="U380" i="1" s="1"/>
  <c r="L381" i="1"/>
  <c r="M381" i="1"/>
  <c r="R381" i="1" s="1"/>
  <c r="T381" i="1"/>
  <c r="U381" i="1" s="1"/>
  <c r="L382" i="1"/>
  <c r="M382" i="1"/>
  <c r="R382" i="1" s="1"/>
  <c r="T382" i="1" s="1"/>
  <c r="U382" i="1" s="1"/>
  <c r="W382" i="1" s="1"/>
  <c r="AA382" i="1" s="1"/>
  <c r="L383" i="1"/>
  <c r="M383" i="1" s="1"/>
  <c r="R383" i="1" s="1"/>
  <c r="T383" i="1" s="1"/>
  <c r="U383" i="1" s="1"/>
  <c r="L384" i="1"/>
  <c r="M384" i="1"/>
  <c r="R384" i="1" s="1"/>
  <c r="T384" i="1" s="1"/>
  <c r="U384" i="1" s="1"/>
  <c r="W384" i="1" s="1"/>
  <c r="AA384" i="1" s="1"/>
  <c r="L385" i="1"/>
  <c r="M385" i="1" s="1"/>
  <c r="R385" i="1" s="1"/>
  <c r="T385" i="1" s="1"/>
  <c r="U385" i="1" s="1"/>
  <c r="W385" i="1" s="1"/>
  <c r="AA385" i="1" s="1"/>
  <c r="L386" i="1"/>
  <c r="M386" i="1" s="1"/>
  <c r="R386" i="1" s="1"/>
  <c r="T386" i="1" s="1"/>
  <c r="U386" i="1" s="1"/>
  <c r="L387" i="1"/>
  <c r="M387" i="1"/>
  <c r="R387" i="1" s="1"/>
  <c r="T387" i="1" s="1"/>
  <c r="U387" i="1" s="1"/>
  <c r="W387" i="1" s="1"/>
  <c r="AA387" i="1" s="1"/>
  <c r="L388" i="1"/>
  <c r="M388" i="1" s="1"/>
  <c r="R388" i="1" s="1"/>
  <c r="T388" i="1" s="1"/>
  <c r="U388" i="1" s="1"/>
  <c r="L389" i="1"/>
  <c r="M389" i="1"/>
  <c r="R389" i="1"/>
  <c r="T389" i="1"/>
  <c r="U389" i="1" s="1"/>
  <c r="L390" i="1"/>
  <c r="M390" i="1"/>
  <c r="R390" i="1"/>
  <c r="T390" i="1"/>
  <c r="U390" i="1" s="1"/>
  <c r="W390" i="1" s="1"/>
  <c r="AA390" i="1" s="1"/>
  <c r="L391" i="1"/>
  <c r="M391" i="1"/>
  <c r="R391" i="1" s="1"/>
  <c r="T391" i="1" s="1"/>
  <c r="U391" i="1" s="1"/>
  <c r="L392" i="1"/>
  <c r="M392" i="1"/>
  <c r="R392" i="1"/>
  <c r="T392" i="1" s="1"/>
  <c r="U392" i="1" s="1"/>
  <c r="L393" i="1"/>
  <c r="M393" i="1" s="1"/>
  <c r="R393" i="1" s="1"/>
  <c r="T393" i="1" s="1"/>
  <c r="U393" i="1" s="1"/>
  <c r="W393" i="1" s="1"/>
  <c r="AA393" i="1" s="1"/>
  <c r="L394" i="1"/>
  <c r="M394" i="1"/>
  <c r="R394" i="1" s="1"/>
  <c r="T394" i="1" s="1"/>
  <c r="U394" i="1" s="1"/>
  <c r="L395" i="1"/>
  <c r="M395" i="1" s="1"/>
  <c r="R395" i="1" s="1"/>
  <c r="T395" i="1"/>
  <c r="U395" i="1" s="1"/>
  <c r="L396" i="1"/>
  <c r="M396" i="1"/>
  <c r="R396" i="1"/>
  <c r="T396" i="1" s="1"/>
  <c r="U396" i="1"/>
  <c r="L397" i="1"/>
  <c r="M397" i="1" s="1"/>
  <c r="R397" i="1" s="1"/>
  <c r="T397" i="1" s="1"/>
  <c r="U397" i="1" s="1"/>
  <c r="L398" i="1"/>
  <c r="M398" i="1" s="1"/>
  <c r="R398" i="1"/>
  <c r="T398" i="1"/>
  <c r="U398" i="1" s="1"/>
  <c r="L399" i="1"/>
  <c r="M399" i="1" s="1"/>
  <c r="R399" i="1" s="1"/>
  <c r="T399" i="1" s="1"/>
  <c r="U399" i="1" s="1"/>
  <c r="W399" i="1" s="1"/>
  <c r="AA399" i="1" s="1"/>
  <c r="L400" i="1"/>
  <c r="M400" i="1"/>
  <c r="R400" i="1"/>
  <c r="T400" i="1" s="1"/>
  <c r="U400" i="1"/>
  <c r="W400" i="1" s="1"/>
  <c r="AA400" i="1" s="1"/>
  <c r="L401" i="1"/>
  <c r="M401" i="1"/>
  <c r="R401" i="1"/>
  <c r="T401" i="1" s="1"/>
  <c r="U401" i="1" s="1"/>
  <c r="L402" i="1"/>
  <c r="M402" i="1"/>
  <c r="R402" i="1" s="1"/>
  <c r="T402" i="1" s="1"/>
  <c r="U402" i="1" s="1"/>
  <c r="L403" i="1"/>
  <c r="M403" i="1"/>
  <c r="R403" i="1" s="1"/>
  <c r="T403" i="1" s="1"/>
  <c r="U403" i="1" s="1"/>
  <c r="W403" i="1" s="1"/>
  <c r="AA403" i="1" s="1"/>
  <c r="L404" i="1"/>
  <c r="M404" i="1" s="1"/>
  <c r="R404" i="1" s="1"/>
  <c r="T404" i="1" s="1"/>
  <c r="U404" i="1" s="1"/>
  <c r="L405" i="1"/>
  <c r="M405" i="1" s="1"/>
  <c r="R405" i="1" s="1"/>
  <c r="T405" i="1" s="1"/>
  <c r="U405" i="1" s="1"/>
  <c r="W405" i="1" s="1"/>
  <c r="AA405" i="1" s="1"/>
  <c r="L406" i="1"/>
  <c r="M406" i="1" s="1"/>
  <c r="R406" i="1" s="1"/>
  <c r="T406" i="1" s="1"/>
  <c r="U406" i="1" s="1"/>
  <c r="L407" i="1"/>
  <c r="M407" i="1" s="1"/>
  <c r="R407" i="1"/>
  <c r="T407" i="1" s="1"/>
  <c r="U407" i="1" s="1"/>
  <c r="W407" i="1" s="1"/>
  <c r="AA407" i="1" s="1"/>
  <c r="L408" i="1"/>
  <c r="M408" i="1" s="1"/>
  <c r="R408" i="1" s="1"/>
  <c r="T408" i="1" s="1"/>
  <c r="U408" i="1"/>
  <c r="W408" i="1" s="1"/>
  <c r="AA408" i="1" s="1"/>
  <c r="L409" i="1"/>
  <c r="M409" i="1" s="1"/>
  <c r="R409" i="1" s="1"/>
  <c r="T409" i="1" s="1"/>
  <c r="U409" i="1" s="1"/>
  <c r="W409" i="1" s="1"/>
  <c r="AA409" i="1" s="1"/>
  <c r="L410" i="1"/>
  <c r="M410" i="1" s="1"/>
  <c r="R410" i="1"/>
  <c r="T410" i="1" s="1"/>
  <c r="U410" i="1" s="1"/>
  <c r="L411" i="1"/>
  <c r="M411" i="1" s="1"/>
  <c r="R411" i="1" s="1"/>
  <c r="T411" i="1" s="1"/>
  <c r="U411" i="1"/>
  <c r="W411" i="1" s="1"/>
  <c r="AA411" i="1" s="1"/>
  <c r="L412" i="1"/>
  <c r="M412" i="1"/>
  <c r="R412" i="1"/>
  <c r="T412" i="1" s="1"/>
  <c r="U412" i="1" s="1"/>
  <c r="L413" i="1"/>
  <c r="M413" i="1"/>
  <c r="R413" i="1"/>
  <c r="T413" i="1" s="1"/>
  <c r="U413" i="1" s="1"/>
  <c r="W413" i="1" s="1"/>
  <c r="AA413" i="1" s="1"/>
  <c r="L414" i="1"/>
  <c r="M414" i="1"/>
  <c r="R414" i="1"/>
  <c r="T414" i="1" s="1"/>
  <c r="U414" i="1" s="1"/>
  <c r="W414" i="1" s="1"/>
  <c r="AA414" i="1" s="1"/>
  <c r="L415" i="1"/>
  <c r="M415" i="1"/>
  <c r="R415" i="1" s="1"/>
  <c r="T415" i="1" s="1"/>
  <c r="U415" i="1" s="1"/>
  <c r="W415" i="1" s="1"/>
  <c r="AA415" i="1" s="1"/>
  <c r="L416" i="1"/>
  <c r="M416" i="1" s="1"/>
  <c r="R416" i="1" s="1"/>
  <c r="T416" i="1" s="1"/>
  <c r="U416" i="1"/>
  <c r="W416" i="1" s="1"/>
  <c r="AA416" i="1" s="1"/>
  <c r="L417" i="1"/>
  <c r="M417" i="1"/>
  <c r="R417" i="1" s="1"/>
  <c r="T417" i="1"/>
  <c r="U417" i="1"/>
  <c r="L418" i="1"/>
  <c r="M418" i="1" s="1"/>
  <c r="R418" i="1"/>
  <c r="T418" i="1"/>
  <c r="U418" i="1" s="1"/>
  <c r="L419" i="1"/>
  <c r="M419" i="1"/>
  <c r="R419" i="1"/>
  <c r="T419" i="1" s="1"/>
  <c r="U419" i="1" s="1"/>
  <c r="W419" i="1" s="1"/>
  <c r="AA419" i="1" s="1"/>
  <c r="L420" i="1"/>
  <c r="M420" i="1" s="1"/>
  <c r="L421" i="1"/>
  <c r="M421" i="1"/>
  <c r="R421" i="1" s="1"/>
  <c r="T421" i="1" s="1"/>
  <c r="U421" i="1" s="1"/>
  <c r="W421" i="1" s="1"/>
  <c r="AA421" i="1" s="1"/>
  <c r="L422" i="1"/>
  <c r="M422" i="1" s="1"/>
  <c r="R422" i="1" s="1"/>
  <c r="T422" i="1" s="1"/>
  <c r="U422" i="1" s="1"/>
  <c r="L423" i="1"/>
  <c r="M423" i="1"/>
  <c r="R423" i="1" s="1"/>
  <c r="T423" i="1" s="1"/>
  <c r="U423" i="1"/>
  <c r="W423" i="1" s="1"/>
  <c r="AA423" i="1" s="1"/>
  <c r="L424" i="1"/>
  <c r="M424" i="1" s="1"/>
  <c r="R424" i="1" s="1"/>
  <c r="T424" i="1"/>
  <c r="U424" i="1" s="1"/>
  <c r="W424" i="1" s="1"/>
  <c r="AA424" i="1" s="1"/>
  <c r="L425" i="1"/>
  <c r="M425" i="1" s="1"/>
  <c r="R425" i="1"/>
  <c r="T425" i="1" s="1"/>
  <c r="U425" i="1"/>
  <c r="L426" i="1"/>
  <c r="M426" i="1" s="1"/>
  <c r="R426" i="1" s="1"/>
  <c r="T426" i="1" s="1"/>
  <c r="U426" i="1" s="1"/>
  <c r="L427" i="1"/>
  <c r="M427" i="1"/>
  <c r="R427" i="1"/>
  <c r="T427" i="1" s="1"/>
  <c r="U427" i="1" s="1"/>
  <c r="L428" i="1"/>
  <c r="M428" i="1" s="1"/>
  <c r="R428" i="1"/>
  <c r="T428" i="1"/>
  <c r="U428" i="1"/>
  <c r="L429" i="1"/>
  <c r="M429" i="1"/>
  <c r="R429" i="1"/>
  <c r="T429" i="1" s="1"/>
  <c r="U429" i="1" s="1"/>
  <c r="W429" i="1" s="1"/>
  <c r="AA429" i="1" s="1"/>
  <c r="L430" i="1"/>
  <c r="M430" i="1"/>
  <c r="R430" i="1" s="1"/>
  <c r="T430" i="1" s="1"/>
  <c r="U430" i="1" s="1"/>
  <c r="L431" i="1"/>
  <c r="M431" i="1"/>
  <c r="R431" i="1"/>
  <c r="T431" i="1" s="1"/>
  <c r="U431" i="1" s="1"/>
  <c r="W431" i="1" s="1"/>
  <c r="AA431" i="1" s="1"/>
  <c r="L432" i="1"/>
  <c r="M432" i="1" s="1"/>
  <c r="R432" i="1" s="1"/>
  <c r="T432" i="1" s="1"/>
  <c r="U432" i="1"/>
  <c r="W432" i="1" s="1"/>
  <c r="AA432" i="1" s="1"/>
  <c r="L433" i="1"/>
  <c r="M433" i="1" s="1"/>
  <c r="R433" i="1" s="1"/>
  <c r="T433" i="1" s="1"/>
  <c r="U433" i="1" s="1"/>
  <c r="W433" i="1" s="1"/>
  <c r="AA433" i="1" s="1"/>
  <c r="L434" i="1"/>
  <c r="M434" i="1"/>
  <c r="R434" i="1" s="1"/>
  <c r="T434" i="1" s="1"/>
  <c r="U434" i="1" s="1"/>
  <c r="W434" i="1" s="1"/>
  <c r="AA434" i="1" s="1"/>
  <c r="L435" i="1"/>
  <c r="M435" i="1" s="1"/>
  <c r="R435" i="1" s="1"/>
  <c r="T435" i="1" s="1"/>
  <c r="U435" i="1" s="1"/>
  <c r="L436" i="1"/>
  <c r="M436" i="1" s="1"/>
  <c r="R436" i="1" s="1"/>
  <c r="T436" i="1" s="1"/>
  <c r="U436" i="1" s="1"/>
  <c r="W436" i="1" s="1"/>
  <c r="AA436" i="1" s="1"/>
  <c r="L437" i="1"/>
  <c r="M437" i="1" s="1"/>
  <c r="R437" i="1" s="1"/>
  <c r="T437" i="1"/>
  <c r="U437" i="1" s="1"/>
  <c r="W437" i="1" s="1"/>
  <c r="AA437" i="1" s="1"/>
  <c r="L438" i="1"/>
  <c r="M438" i="1"/>
  <c r="R438" i="1" s="1"/>
  <c r="T438" i="1"/>
  <c r="U438" i="1" s="1"/>
  <c r="W438" i="1" s="1"/>
  <c r="AA438" i="1" s="1"/>
  <c r="L439" i="1"/>
  <c r="M439" i="1" s="1"/>
  <c r="R439" i="1" s="1"/>
  <c r="T439" i="1" s="1"/>
  <c r="U439" i="1" s="1"/>
  <c r="W439" i="1" s="1"/>
  <c r="AA439" i="1" s="1"/>
  <c r="L440" i="1"/>
  <c r="M440" i="1" s="1"/>
  <c r="R440" i="1"/>
  <c r="T440" i="1"/>
  <c r="U440" i="1" s="1"/>
  <c r="L441" i="1"/>
  <c r="M441" i="1"/>
  <c r="R441" i="1"/>
  <c r="T441" i="1" s="1"/>
  <c r="U441" i="1" s="1"/>
  <c r="L442" i="1"/>
  <c r="M442" i="1"/>
  <c r="R442" i="1"/>
  <c r="T442" i="1" s="1"/>
  <c r="U442" i="1"/>
  <c r="W442" i="1" s="1"/>
  <c r="AA442" i="1" s="1"/>
  <c r="L443" i="1"/>
  <c r="M443" i="1" s="1"/>
  <c r="R443" i="1" s="1"/>
  <c r="T443" i="1" s="1"/>
  <c r="U443" i="1" s="1"/>
  <c r="W443" i="1" s="1"/>
  <c r="AA443" i="1" s="1"/>
  <c r="L444" i="1"/>
  <c r="M444" i="1" s="1"/>
  <c r="R444" i="1" s="1"/>
  <c r="T444" i="1" s="1"/>
  <c r="U444" i="1" s="1"/>
  <c r="L445" i="1"/>
  <c r="M445" i="1" s="1"/>
  <c r="R445" i="1" s="1"/>
  <c r="T445" i="1" s="1"/>
  <c r="U445" i="1"/>
  <c r="W445" i="1" s="1"/>
  <c r="AA445" i="1" s="1"/>
  <c r="L446" i="1"/>
  <c r="M446" i="1"/>
  <c r="R446" i="1"/>
  <c r="T446" i="1" s="1"/>
  <c r="U446" i="1" s="1"/>
  <c r="W446" i="1" s="1"/>
  <c r="AA446" i="1" s="1"/>
  <c r="L447" i="1"/>
  <c r="M447" i="1" s="1"/>
  <c r="R447" i="1" s="1"/>
  <c r="T447" i="1" s="1"/>
  <c r="U447" i="1" s="1"/>
  <c r="W447" i="1" s="1"/>
  <c r="AA447" i="1" s="1"/>
  <c r="L448" i="1"/>
  <c r="M448" i="1"/>
  <c r="R448" i="1" s="1"/>
  <c r="T448" i="1" s="1"/>
  <c r="U448" i="1" s="1"/>
  <c r="L449" i="1"/>
  <c r="M449" i="1" s="1"/>
  <c r="R449" i="1"/>
  <c r="T449" i="1" s="1"/>
  <c r="U449" i="1" s="1"/>
  <c r="L450" i="1"/>
  <c r="M450" i="1"/>
  <c r="R450" i="1"/>
  <c r="T450" i="1" s="1"/>
  <c r="U450" i="1" s="1"/>
  <c r="W450" i="1" s="1"/>
  <c r="AA450" i="1" s="1"/>
  <c r="L451" i="1"/>
  <c r="M451" i="1" s="1"/>
  <c r="R451" i="1" s="1"/>
  <c r="T451" i="1" s="1"/>
  <c r="U451" i="1"/>
  <c r="L452" i="1"/>
  <c r="M452" i="1"/>
  <c r="R452" i="1" s="1"/>
  <c r="T452" i="1" s="1"/>
  <c r="U452" i="1" s="1"/>
  <c r="W452" i="1" s="1"/>
  <c r="AA452" i="1" s="1"/>
  <c r="L453" i="1"/>
  <c r="M453" i="1"/>
  <c r="R453" i="1" s="1"/>
  <c r="T453" i="1" s="1"/>
  <c r="U453" i="1" s="1"/>
  <c r="W453" i="1" s="1"/>
  <c r="AA453" i="1" s="1"/>
  <c r="L454" i="1"/>
  <c r="M454" i="1"/>
  <c r="R454" i="1" s="1"/>
  <c r="T454" i="1" s="1"/>
  <c r="U454" i="1" s="1"/>
  <c r="W454" i="1" s="1"/>
  <c r="AA454" i="1" s="1"/>
  <c r="L455" i="1"/>
  <c r="M455" i="1" s="1"/>
  <c r="R455" i="1" s="1"/>
  <c r="T455" i="1" s="1"/>
  <c r="U455" i="1" s="1"/>
  <c r="L456" i="1"/>
  <c r="M456" i="1" s="1"/>
  <c r="R456" i="1" s="1"/>
  <c r="T456" i="1" s="1"/>
  <c r="U456" i="1"/>
  <c r="L457" i="1"/>
  <c r="M457" i="1" s="1"/>
  <c r="R457" i="1" s="1"/>
  <c r="T457" i="1" s="1"/>
  <c r="U457" i="1" s="1"/>
  <c r="W457" i="1" s="1"/>
  <c r="AA457" i="1" s="1"/>
  <c r="L458" i="1"/>
  <c r="M458" i="1" s="1"/>
  <c r="R458" i="1" s="1"/>
  <c r="T458" i="1"/>
  <c r="U458" i="1" s="1"/>
  <c r="W458" i="1" s="1"/>
  <c r="AA458" i="1" s="1"/>
  <c r="L459" i="1"/>
  <c r="M459" i="1"/>
  <c r="R459" i="1"/>
  <c r="T459" i="1"/>
  <c r="U459" i="1"/>
  <c r="W459" i="1" s="1"/>
  <c r="AA459" i="1" s="1"/>
  <c r="L460" i="1"/>
  <c r="M460" i="1" s="1"/>
  <c r="R460" i="1" s="1"/>
  <c r="T460" i="1" s="1"/>
  <c r="U460" i="1" s="1"/>
  <c r="W460" i="1" s="1"/>
  <c r="AA460" i="1" s="1"/>
  <c r="L461" i="1"/>
  <c r="M461" i="1" s="1"/>
  <c r="R461" i="1"/>
  <c r="T461" i="1" s="1"/>
  <c r="U461" i="1"/>
  <c r="W461" i="1" s="1"/>
  <c r="AA461" i="1" s="1"/>
  <c r="L462" i="1"/>
  <c r="M462" i="1"/>
  <c r="R462" i="1"/>
  <c r="T462" i="1" s="1"/>
  <c r="U462" i="1"/>
  <c r="L463" i="1"/>
  <c r="M463" i="1"/>
  <c r="R463" i="1" s="1"/>
  <c r="T463" i="1" s="1"/>
  <c r="U463" i="1" s="1"/>
  <c r="L464" i="1"/>
  <c r="M464" i="1" s="1"/>
  <c r="R464" i="1"/>
  <c r="T464" i="1" s="1"/>
  <c r="U464" i="1" s="1"/>
  <c r="L465" i="1"/>
  <c r="M465" i="1" s="1"/>
  <c r="R465" i="1" s="1"/>
  <c r="T465" i="1" s="1"/>
  <c r="U465" i="1"/>
  <c r="W465" i="1" s="1"/>
  <c r="AA465" i="1" s="1"/>
  <c r="L466" i="1"/>
  <c r="M466" i="1"/>
  <c r="R466" i="1" s="1"/>
  <c r="T466" i="1" s="1"/>
  <c r="U466" i="1" s="1"/>
  <c r="L467" i="1"/>
  <c r="M467" i="1"/>
  <c r="R467" i="1" s="1"/>
  <c r="T467" i="1"/>
  <c r="U467" i="1"/>
  <c r="W467" i="1" s="1"/>
  <c r="AA467" i="1" s="1"/>
  <c r="L468" i="1"/>
  <c r="M468" i="1" s="1"/>
  <c r="R468" i="1" s="1"/>
  <c r="T468" i="1"/>
  <c r="U468" i="1" s="1"/>
  <c r="W468" i="1" s="1"/>
  <c r="AA468" i="1" s="1"/>
  <c r="L469" i="1"/>
  <c r="M469" i="1" s="1"/>
  <c r="R469" i="1" s="1"/>
  <c r="T469" i="1" s="1"/>
  <c r="U469" i="1"/>
  <c r="L470" i="1"/>
  <c r="M470" i="1" s="1"/>
  <c r="R470" i="1"/>
  <c r="T470" i="1" s="1"/>
  <c r="U470" i="1" s="1"/>
  <c r="L471" i="1"/>
  <c r="M471" i="1"/>
  <c r="R471" i="1"/>
  <c r="T471" i="1" s="1"/>
  <c r="U471" i="1" s="1"/>
  <c r="L472" i="1"/>
  <c r="M472" i="1" s="1"/>
  <c r="R472" i="1" s="1"/>
  <c r="T472" i="1"/>
  <c r="U472" i="1" s="1"/>
  <c r="W472" i="1" s="1"/>
  <c r="AA472" i="1" s="1"/>
  <c r="L473" i="1"/>
  <c r="M473" i="1" s="1"/>
  <c r="R473" i="1"/>
  <c r="T473" i="1" s="1"/>
  <c r="U473" i="1"/>
  <c r="L474" i="1"/>
  <c r="M474" i="1" s="1"/>
  <c r="R474" i="1" s="1"/>
  <c r="T474" i="1" s="1"/>
  <c r="U474" i="1" s="1"/>
  <c r="W474" i="1" s="1"/>
  <c r="AA474" i="1" s="1"/>
  <c r="L475" i="1"/>
  <c r="M475" i="1"/>
  <c r="R475" i="1"/>
  <c r="T475" i="1" s="1"/>
  <c r="U475" i="1" s="1"/>
  <c r="W475" i="1" s="1"/>
  <c r="AA475" i="1" s="1"/>
  <c r="L476" i="1"/>
  <c r="M476" i="1" s="1"/>
  <c r="R476" i="1" s="1"/>
  <c r="T476" i="1" s="1"/>
  <c r="U476" i="1" s="1"/>
  <c r="W476" i="1" s="1"/>
  <c r="AA476" i="1" s="1"/>
  <c r="L477" i="1"/>
  <c r="M477" i="1"/>
  <c r="R477" i="1" s="1"/>
  <c r="T477" i="1" s="1"/>
  <c r="U477" i="1" s="1"/>
  <c r="W477" i="1" s="1"/>
  <c r="AA477" i="1" s="1"/>
  <c r="L478" i="1"/>
  <c r="M478" i="1"/>
  <c r="R478" i="1"/>
  <c r="T478" i="1"/>
  <c r="U478" i="1"/>
  <c r="W478" i="1" s="1"/>
  <c r="AA478" i="1" s="1"/>
  <c r="L479" i="1"/>
  <c r="M479" i="1" s="1"/>
  <c r="R479" i="1" s="1"/>
  <c r="T479" i="1" s="1"/>
  <c r="U479" i="1" s="1"/>
  <c r="W479" i="1" s="1"/>
  <c r="AA479" i="1" s="1"/>
  <c r="L480" i="1"/>
  <c r="M480" i="1" s="1"/>
  <c r="R480" i="1" s="1"/>
  <c r="T480" i="1" s="1"/>
  <c r="U480" i="1" s="1"/>
  <c r="W480" i="1" s="1"/>
  <c r="AA480" i="1" s="1"/>
  <c r="L481" i="1"/>
  <c r="M481" i="1"/>
  <c r="R481" i="1"/>
  <c r="T481" i="1" s="1"/>
  <c r="U481" i="1" s="1"/>
  <c r="L482" i="1"/>
  <c r="M482" i="1"/>
  <c r="R482" i="1" s="1"/>
  <c r="T482" i="1" s="1"/>
  <c r="U482" i="1" s="1"/>
  <c r="L483" i="1"/>
  <c r="M483" i="1"/>
  <c r="R483" i="1"/>
  <c r="T483" i="1"/>
  <c r="U483" i="1" s="1"/>
  <c r="W483" i="1" s="1"/>
  <c r="AA483" i="1" s="1"/>
  <c r="L484" i="1"/>
  <c r="M484" i="1"/>
  <c r="R484" i="1" s="1"/>
  <c r="T484" i="1" s="1"/>
  <c r="U484" i="1" s="1"/>
  <c r="W484" i="1" s="1"/>
  <c r="AA484" i="1" s="1"/>
  <c r="L485" i="1"/>
  <c r="M485" i="1" s="1"/>
  <c r="R485" i="1"/>
  <c r="T485" i="1" s="1"/>
  <c r="U485" i="1" s="1"/>
  <c r="L486" i="1"/>
  <c r="M486" i="1"/>
  <c r="R486" i="1" s="1"/>
  <c r="T486" i="1" s="1"/>
  <c r="U486" i="1" s="1"/>
  <c r="W486" i="1" s="1"/>
  <c r="AA486" i="1" s="1"/>
  <c r="L487" i="1"/>
  <c r="M487" i="1" s="1"/>
  <c r="R487" i="1" s="1"/>
  <c r="T487" i="1" s="1"/>
  <c r="U487" i="1"/>
  <c r="W487" i="1" s="1"/>
  <c r="AA487" i="1" s="1"/>
  <c r="L488" i="1"/>
  <c r="M488" i="1" s="1"/>
  <c r="R488" i="1" s="1"/>
  <c r="T488" i="1" s="1"/>
  <c r="U488" i="1" s="1"/>
  <c r="W488" i="1" s="1"/>
  <c r="AA488" i="1" s="1"/>
  <c r="L489" i="1"/>
  <c r="M489" i="1" s="1"/>
  <c r="R489" i="1" s="1"/>
  <c r="T489" i="1" s="1"/>
  <c r="U489" i="1" s="1"/>
  <c r="W489" i="1" s="1"/>
  <c r="AA489" i="1" s="1"/>
  <c r="L490" i="1"/>
  <c r="M490" i="1"/>
  <c r="R490" i="1" s="1"/>
  <c r="T490" i="1" s="1"/>
  <c r="U490" i="1" s="1"/>
  <c r="W490" i="1" s="1"/>
  <c r="AA490" i="1" s="1"/>
  <c r="L491" i="1"/>
  <c r="M491" i="1" s="1"/>
  <c r="R491" i="1" s="1"/>
  <c r="T491" i="1"/>
  <c r="U491" i="1"/>
  <c r="W491" i="1" s="1"/>
  <c r="AA491" i="1" s="1"/>
  <c r="L492" i="1"/>
  <c r="M492" i="1" s="1"/>
  <c r="R492" i="1" s="1"/>
  <c r="T492" i="1" s="1"/>
  <c r="U492" i="1" s="1"/>
  <c r="W492" i="1" s="1"/>
  <c r="AA492" i="1" s="1"/>
  <c r="L493" i="1"/>
  <c r="M493" i="1" s="1"/>
  <c r="R493" i="1"/>
  <c r="T493" i="1"/>
  <c r="U493" i="1" s="1"/>
  <c r="W493" i="1" s="1"/>
  <c r="AA493" i="1" s="1"/>
  <c r="L494" i="1"/>
  <c r="M494" i="1"/>
  <c r="R494" i="1"/>
  <c r="T494" i="1"/>
  <c r="U494" i="1" s="1"/>
  <c r="L495" i="1"/>
  <c r="M495" i="1"/>
  <c r="R495" i="1"/>
  <c r="T495" i="1" s="1"/>
  <c r="U495" i="1"/>
  <c r="L496" i="1"/>
  <c r="M496" i="1"/>
  <c r="R496" i="1" s="1"/>
  <c r="T496" i="1" s="1"/>
  <c r="U496" i="1" s="1"/>
  <c r="L497" i="1"/>
  <c r="M497" i="1" s="1"/>
  <c r="R497" i="1"/>
  <c r="T497" i="1" s="1"/>
  <c r="U497" i="1"/>
  <c r="W497" i="1" s="1"/>
  <c r="AA497" i="1" s="1"/>
  <c r="L498" i="1"/>
  <c r="M498" i="1" s="1"/>
  <c r="R498" i="1"/>
  <c r="T498" i="1" s="1"/>
  <c r="U498" i="1" s="1"/>
  <c r="W498" i="1" s="1"/>
  <c r="AA498" i="1" s="1"/>
  <c r="L499" i="1"/>
  <c r="M499" i="1" s="1"/>
  <c r="R499" i="1" s="1"/>
  <c r="T499" i="1" s="1"/>
  <c r="U499" i="1" s="1"/>
  <c r="L500" i="1"/>
  <c r="M500" i="1" s="1"/>
  <c r="R500" i="1" s="1"/>
  <c r="T500" i="1" s="1"/>
  <c r="U500" i="1" s="1"/>
  <c r="W500" i="1" s="1"/>
  <c r="AA500" i="1" s="1"/>
  <c r="L501" i="1"/>
  <c r="M501" i="1"/>
  <c r="R501" i="1"/>
  <c r="T501" i="1" s="1"/>
  <c r="U501" i="1" s="1"/>
  <c r="W501" i="1" s="1"/>
  <c r="AA501" i="1" s="1"/>
  <c r="L502" i="1"/>
  <c r="M502" i="1"/>
  <c r="R502" i="1"/>
  <c r="T502" i="1" s="1"/>
  <c r="U502" i="1"/>
  <c r="W502" i="1" s="1"/>
  <c r="AA502" i="1" s="1"/>
  <c r="L503" i="1"/>
  <c r="M503" i="1"/>
  <c r="R503" i="1"/>
  <c r="T503" i="1"/>
  <c r="U503" i="1"/>
  <c r="W503" i="1" s="1"/>
  <c r="AA503" i="1" s="1"/>
  <c r="L504" i="1"/>
  <c r="M504" i="1" s="1"/>
  <c r="R504" i="1" s="1"/>
  <c r="T504" i="1" s="1"/>
  <c r="U504" i="1" s="1"/>
  <c r="L505" i="1"/>
  <c r="M505" i="1" s="1"/>
  <c r="R505" i="1"/>
  <c r="T505" i="1"/>
  <c r="U505" i="1"/>
  <c r="L506" i="1"/>
  <c r="M506" i="1"/>
  <c r="R506" i="1"/>
  <c r="T506" i="1"/>
  <c r="U506" i="1" s="1"/>
  <c r="L507" i="1"/>
  <c r="M507" i="1"/>
  <c r="R507" i="1" s="1"/>
  <c r="T507" i="1" s="1"/>
  <c r="U507" i="1" s="1"/>
  <c r="W507" i="1" s="1"/>
  <c r="AA507" i="1" s="1"/>
  <c r="L508" i="1"/>
  <c r="M508" i="1"/>
  <c r="R508" i="1"/>
  <c r="T508" i="1" s="1"/>
  <c r="U508" i="1"/>
  <c r="W508" i="1" s="1"/>
  <c r="AA508" i="1" s="1"/>
  <c r="L509" i="1"/>
  <c r="M509" i="1" s="1"/>
  <c r="R509" i="1"/>
  <c r="T509" i="1" s="1"/>
  <c r="U509" i="1" s="1"/>
  <c r="W509" i="1" s="1"/>
  <c r="AA509" i="1" s="1"/>
  <c r="L510" i="1"/>
  <c r="M510" i="1"/>
  <c r="R510" i="1" s="1"/>
  <c r="T510" i="1" s="1"/>
  <c r="U510" i="1" s="1"/>
  <c r="L511" i="1"/>
  <c r="M511" i="1"/>
  <c r="R511" i="1" s="1"/>
  <c r="T511" i="1" s="1"/>
  <c r="U511" i="1"/>
  <c r="L512" i="1"/>
  <c r="M512" i="1"/>
  <c r="R512" i="1" s="1"/>
  <c r="T512" i="1"/>
  <c r="U512" i="1"/>
  <c r="W512" i="1" s="1"/>
  <c r="AA512" i="1" s="1"/>
  <c r="L513" i="1"/>
  <c r="M513" i="1"/>
  <c r="R513" i="1" s="1"/>
  <c r="T513" i="1" s="1"/>
  <c r="U513" i="1"/>
  <c r="L514" i="1"/>
  <c r="M514" i="1"/>
  <c r="R514" i="1" s="1"/>
  <c r="T514" i="1" s="1"/>
  <c r="U514" i="1" s="1"/>
  <c r="W514" i="1" s="1"/>
  <c r="AA514" i="1" s="1"/>
  <c r="L515" i="1"/>
  <c r="M515" i="1" s="1"/>
  <c r="R515" i="1" s="1"/>
  <c r="T515" i="1" s="1"/>
  <c r="U515" i="1" s="1"/>
  <c r="W515" i="1" s="1"/>
  <c r="AA515" i="1" s="1"/>
  <c r="L516" i="1"/>
  <c r="M516" i="1"/>
  <c r="R516" i="1" s="1"/>
  <c r="T516" i="1"/>
  <c r="U516" i="1" s="1"/>
  <c r="L517" i="1"/>
  <c r="M517" i="1"/>
  <c r="R517" i="1"/>
  <c r="T517" i="1"/>
  <c r="U517" i="1" s="1"/>
  <c r="L518" i="1"/>
  <c r="M518" i="1"/>
  <c r="R518" i="1" s="1"/>
  <c r="T518" i="1" s="1"/>
  <c r="U518" i="1" s="1"/>
  <c r="L519" i="1"/>
  <c r="M519" i="1"/>
  <c r="R519" i="1"/>
  <c r="T519" i="1"/>
  <c r="U519" i="1"/>
  <c r="L520" i="1"/>
  <c r="M520" i="1"/>
  <c r="R520" i="1"/>
  <c r="T520" i="1" s="1"/>
  <c r="U520" i="1"/>
  <c r="L521" i="1"/>
  <c r="M521" i="1" s="1"/>
  <c r="R521" i="1" s="1"/>
  <c r="T521" i="1" s="1"/>
  <c r="U521" i="1" s="1"/>
  <c r="L522" i="1"/>
  <c r="M522" i="1" s="1"/>
  <c r="R522" i="1" s="1"/>
  <c r="T522" i="1" s="1"/>
  <c r="U522" i="1" s="1"/>
  <c r="W522" i="1" s="1"/>
  <c r="AA522" i="1" s="1"/>
  <c r="L523" i="1"/>
  <c r="M523" i="1" s="1"/>
  <c r="R523" i="1" s="1"/>
  <c r="T523" i="1" s="1"/>
  <c r="U523" i="1" s="1"/>
  <c r="W523" i="1" s="1"/>
  <c r="AA523" i="1" s="1"/>
  <c r="L524" i="1"/>
  <c r="M524" i="1" s="1"/>
  <c r="R524" i="1" s="1"/>
  <c r="T524" i="1" s="1"/>
  <c r="U524" i="1"/>
  <c r="L525" i="1"/>
  <c r="M525" i="1" s="1"/>
  <c r="R525" i="1"/>
  <c r="T525" i="1" s="1"/>
  <c r="U525" i="1" s="1"/>
  <c r="L526" i="1"/>
  <c r="M526" i="1"/>
  <c r="R526" i="1" s="1"/>
  <c r="T526" i="1"/>
  <c r="U526" i="1" s="1"/>
  <c r="W526" i="1" s="1"/>
  <c r="AA526" i="1" s="1"/>
  <c r="L527" i="1"/>
  <c r="M527" i="1"/>
  <c r="R527" i="1"/>
  <c r="T527" i="1" s="1"/>
  <c r="U527" i="1" s="1"/>
  <c r="W527" i="1" s="1"/>
  <c r="AA527" i="1" s="1"/>
  <c r="L528" i="1"/>
  <c r="M528" i="1" s="1"/>
  <c r="R528" i="1" s="1"/>
  <c r="T528" i="1"/>
  <c r="U528" i="1" s="1"/>
  <c r="L529" i="1"/>
  <c r="M529" i="1"/>
  <c r="R529" i="1" s="1"/>
  <c r="T529" i="1" s="1"/>
  <c r="U529" i="1" s="1"/>
  <c r="W529" i="1" s="1"/>
  <c r="AA529" i="1" s="1"/>
  <c r="L530" i="1"/>
  <c r="M530" i="1"/>
  <c r="R530" i="1" s="1"/>
  <c r="T530" i="1"/>
  <c r="U530" i="1" s="1"/>
  <c r="W530" i="1" s="1"/>
  <c r="AA530" i="1" s="1"/>
  <c r="L531" i="1"/>
  <c r="M531" i="1"/>
  <c r="R531" i="1" s="1"/>
  <c r="T531" i="1" s="1"/>
  <c r="U531" i="1" s="1"/>
  <c r="L532" i="1"/>
  <c r="M532" i="1" s="1"/>
  <c r="R532" i="1" s="1"/>
  <c r="T532" i="1" s="1"/>
  <c r="U532" i="1"/>
  <c r="L533" i="1"/>
  <c r="M533" i="1" s="1"/>
  <c r="L534" i="1"/>
  <c r="M534" i="1" s="1"/>
  <c r="L535" i="1"/>
  <c r="M535" i="1" s="1"/>
  <c r="L536" i="1"/>
  <c r="M536" i="1" s="1"/>
  <c r="L537" i="1"/>
  <c r="M537" i="1" s="1"/>
  <c r="R537" i="1" s="1"/>
  <c r="T537" i="1" s="1"/>
  <c r="U537" i="1" s="1"/>
  <c r="W537" i="1" s="1"/>
  <c r="AA537" i="1" s="1"/>
  <c r="L538" i="1"/>
  <c r="M538" i="1" s="1"/>
  <c r="R538" i="1" s="1"/>
  <c r="T538" i="1"/>
  <c r="U538" i="1" s="1"/>
  <c r="L539" i="1"/>
  <c r="M539" i="1"/>
  <c r="R539" i="1"/>
  <c r="T539" i="1" s="1"/>
  <c r="U539" i="1" s="1"/>
  <c r="W539" i="1" s="1"/>
  <c r="AA539" i="1" s="1"/>
  <c r="L540" i="1"/>
  <c r="M540" i="1" s="1"/>
  <c r="R540" i="1" s="1"/>
  <c r="T540" i="1"/>
  <c r="U540" i="1" s="1"/>
  <c r="W540" i="1" s="1"/>
  <c r="AA540" i="1" s="1"/>
  <c r="L541" i="1"/>
  <c r="M541" i="1"/>
  <c r="R541" i="1" s="1"/>
  <c r="T541" i="1"/>
  <c r="U541" i="1"/>
  <c r="W541" i="1" s="1"/>
  <c r="AA541" i="1" s="1"/>
  <c r="L542" i="1"/>
  <c r="M542" i="1"/>
  <c r="R542" i="1"/>
  <c r="T542" i="1" s="1"/>
  <c r="U542" i="1" s="1"/>
  <c r="W542" i="1" s="1"/>
  <c r="AA542" i="1" s="1"/>
  <c r="L543" i="1"/>
  <c r="M543" i="1" s="1"/>
  <c r="R543" i="1"/>
  <c r="T543" i="1" s="1"/>
  <c r="U543" i="1" s="1"/>
  <c r="W543" i="1" s="1"/>
  <c r="AA543" i="1" s="1"/>
  <c r="L544" i="1"/>
  <c r="M544" i="1"/>
  <c r="R544" i="1" s="1"/>
  <c r="T544" i="1"/>
  <c r="U544" i="1" s="1"/>
  <c r="W544" i="1" s="1"/>
  <c r="L545" i="1"/>
  <c r="M545" i="1" s="1"/>
  <c r="R545" i="1" s="1"/>
  <c r="T545" i="1" s="1"/>
  <c r="U545" i="1" s="1"/>
  <c r="L546" i="1"/>
  <c r="M546" i="1"/>
  <c r="R546" i="1"/>
  <c r="T546" i="1"/>
  <c r="U546" i="1"/>
  <c r="L547" i="1"/>
  <c r="M547" i="1" s="1"/>
  <c r="R547" i="1" s="1"/>
  <c r="T547" i="1" s="1"/>
  <c r="U547" i="1" s="1"/>
  <c r="W547" i="1" s="1"/>
  <c r="AA547" i="1" s="1"/>
  <c r="L548" i="1"/>
  <c r="M548" i="1"/>
  <c r="R548" i="1"/>
  <c r="T548" i="1" s="1"/>
  <c r="U548" i="1" s="1"/>
  <c r="W548" i="1" s="1"/>
  <c r="AA548" i="1" s="1"/>
  <c r="L549" i="1"/>
  <c r="M549" i="1"/>
  <c r="R549" i="1"/>
  <c r="T549" i="1"/>
  <c r="U549" i="1" s="1"/>
  <c r="L550" i="1"/>
  <c r="M550" i="1" s="1"/>
  <c r="R550" i="1" s="1"/>
  <c r="T550" i="1" s="1"/>
  <c r="U550" i="1" s="1"/>
  <c r="W550" i="1" s="1"/>
  <c r="AA550" i="1" s="1"/>
  <c r="L551" i="1"/>
  <c r="M551" i="1"/>
  <c r="R551" i="1"/>
  <c r="T551" i="1" s="1"/>
  <c r="U551" i="1" s="1"/>
  <c r="W551" i="1" s="1"/>
  <c r="AA551" i="1" s="1"/>
  <c r="L552" i="1"/>
  <c r="M552" i="1" s="1"/>
  <c r="R552" i="1" s="1"/>
  <c r="T552" i="1" s="1"/>
  <c r="U552" i="1" s="1"/>
  <c r="W552" i="1" s="1"/>
  <c r="AA552" i="1" s="1"/>
  <c r="L553" i="1"/>
  <c r="M553" i="1" s="1"/>
  <c r="R553" i="1" s="1"/>
  <c r="T553" i="1" s="1"/>
  <c r="U553" i="1"/>
  <c r="L554" i="1"/>
  <c r="M554" i="1"/>
  <c r="R554" i="1" s="1"/>
  <c r="T554" i="1" s="1"/>
  <c r="U554" i="1" s="1"/>
  <c r="W554" i="1" s="1"/>
  <c r="AA554" i="1" s="1"/>
  <c r="L555" i="1"/>
  <c r="M555" i="1" s="1"/>
  <c r="R555" i="1"/>
  <c r="T555" i="1" s="1"/>
  <c r="U555" i="1" s="1"/>
  <c r="W555" i="1" s="1"/>
  <c r="AA555" i="1" s="1"/>
  <c r="L556" i="1"/>
  <c r="M556" i="1"/>
  <c r="R556" i="1" s="1"/>
  <c r="T556" i="1" s="1"/>
  <c r="U556" i="1" s="1"/>
  <c r="W556" i="1" s="1"/>
  <c r="AA556" i="1" s="1"/>
  <c r="L557" i="1"/>
  <c r="M557" i="1"/>
  <c r="R557" i="1" s="1"/>
  <c r="T557" i="1" s="1"/>
  <c r="U557" i="1" s="1"/>
  <c r="W557" i="1" s="1"/>
  <c r="AA557" i="1" s="1"/>
  <c r="L558" i="1"/>
  <c r="M558" i="1" s="1"/>
  <c r="R558" i="1" s="1"/>
  <c r="T558" i="1" s="1"/>
  <c r="U558" i="1" s="1"/>
  <c r="W558" i="1" s="1"/>
  <c r="AA558" i="1" s="1"/>
  <c r="L559" i="1"/>
  <c r="M559" i="1"/>
  <c r="R559" i="1"/>
  <c r="T559" i="1" s="1"/>
  <c r="U559" i="1" s="1"/>
  <c r="W559" i="1" s="1"/>
  <c r="AA559" i="1" s="1"/>
  <c r="L560" i="1"/>
  <c r="M560" i="1"/>
  <c r="R560" i="1"/>
  <c r="T560" i="1" s="1"/>
  <c r="U560" i="1" s="1"/>
  <c r="W560" i="1" s="1"/>
  <c r="AA560" i="1" s="1"/>
  <c r="L561" i="1"/>
  <c r="M561" i="1"/>
  <c r="R561" i="1" s="1"/>
  <c r="T561" i="1" s="1"/>
  <c r="U561" i="1" s="1"/>
  <c r="W561" i="1" s="1"/>
  <c r="AA561" i="1" s="1"/>
  <c r="L562" i="1"/>
  <c r="M562" i="1"/>
  <c r="R562" i="1" s="1"/>
  <c r="T562" i="1" s="1"/>
  <c r="U562" i="1" s="1"/>
  <c r="W562" i="1" s="1"/>
  <c r="AA562" i="1" s="1"/>
  <c r="L563" i="1"/>
  <c r="M563" i="1" s="1"/>
  <c r="R563" i="1" s="1"/>
  <c r="T563" i="1" s="1"/>
  <c r="U563" i="1" s="1"/>
  <c r="L564" i="1"/>
  <c r="M564" i="1"/>
  <c r="R564" i="1"/>
  <c r="T564" i="1" s="1"/>
  <c r="U564" i="1" s="1"/>
  <c r="W564" i="1" s="1"/>
  <c r="AA564" i="1" s="1"/>
  <c r="L565" i="1"/>
  <c r="M565" i="1" s="1"/>
  <c r="R565" i="1"/>
  <c r="T565" i="1" s="1"/>
  <c r="U565" i="1" s="1"/>
  <c r="W565" i="1" s="1"/>
  <c r="AA565" i="1" s="1"/>
  <c r="L566" i="1"/>
  <c r="M566" i="1"/>
  <c r="R566" i="1"/>
  <c r="T566" i="1" s="1"/>
  <c r="U566" i="1" s="1"/>
  <c r="L567" i="1"/>
  <c r="M567" i="1" s="1"/>
  <c r="R567" i="1"/>
  <c r="T567" i="1"/>
  <c r="U567" i="1"/>
  <c r="L568" i="1"/>
  <c r="M568" i="1" s="1"/>
  <c r="R568" i="1" s="1"/>
  <c r="T568" i="1" s="1"/>
  <c r="U568" i="1" s="1"/>
  <c r="W568" i="1" s="1"/>
  <c r="AA568" i="1" s="1"/>
  <c r="L569" i="1"/>
  <c r="M569" i="1" s="1"/>
  <c r="R569" i="1" s="1"/>
  <c r="T569" i="1" s="1"/>
  <c r="U569" i="1" s="1"/>
  <c r="W569" i="1" s="1"/>
  <c r="AA569" i="1" s="1"/>
  <c r="L570" i="1"/>
  <c r="M570" i="1"/>
  <c r="R570" i="1" s="1"/>
  <c r="T570" i="1" s="1"/>
  <c r="U570" i="1" s="1"/>
  <c r="W570" i="1" s="1"/>
  <c r="AA570" i="1" s="1"/>
  <c r="L571" i="1"/>
  <c r="M571" i="1" s="1"/>
  <c r="R571" i="1" s="1"/>
  <c r="T571" i="1" s="1"/>
  <c r="U571" i="1" s="1"/>
  <c r="W571" i="1" s="1"/>
  <c r="AA571" i="1" s="1"/>
  <c r="L572" i="1"/>
  <c r="M572" i="1"/>
  <c r="R572" i="1" s="1"/>
  <c r="T572" i="1" s="1"/>
  <c r="U572" i="1" s="1"/>
  <c r="W572" i="1" s="1"/>
  <c r="AA572" i="1" s="1"/>
  <c r="L573" i="1"/>
  <c r="M573" i="1" s="1"/>
  <c r="R573" i="1" s="1"/>
  <c r="T573" i="1" s="1"/>
  <c r="U573" i="1" s="1"/>
  <c r="W573" i="1" s="1"/>
  <c r="AA573" i="1" s="1"/>
  <c r="L574" i="1"/>
  <c r="M574" i="1" s="1"/>
  <c r="R574" i="1" s="1"/>
  <c r="T574" i="1" s="1"/>
  <c r="U574" i="1" s="1"/>
  <c r="W574" i="1" s="1"/>
  <c r="AA574" i="1" s="1"/>
  <c r="L575" i="1"/>
  <c r="M575" i="1"/>
  <c r="R575" i="1" s="1"/>
  <c r="T575" i="1" s="1"/>
  <c r="U575" i="1" s="1"/>
  <c r="L576" i="1"/>
  <c r="M576" i="1" s="1"/>
  <c r="R576" i="1" s="1"/>
  <c r="T576" i="1"/>
  <c r="U576" i="1" s="1"/>
  <c r="L577" i="1"/>
  <c r="M577" i="1"/>
  <c r="R577" i="1" s="1"/>
  <c r="T577" i="1" s="1"/>
  <c r="U577" i="1" s="1"/>
  <c r="W577" i="1" s="1"/>
  <c r="AA577" i="1" s="1"/>
  <c r="L578" i="1"/>
  <c r="M578" i="1"/>
  <c r="R578" i="1" s="1"/>
  <c r="T578" i="1" s="1"/>
  <c r="U578" i="1" s="1"/>
  <c r="W578" i="1" s="1"/>
  <c r="AA578" i="1" s="1"/>
  <c r="L579" i="1"/>
  <c r="M579" i="1" s="1"/>
  <c r="R579" i="1"/>
  <c r="T579" i="1" s="1"/>
  <c r="U579" i="1"/>
  <c r="W579" i="1" s="1"/>
  <c r="AA579" i="1" s="1"/>
  <c r="L580" i="1"/>
  <c r="M580" i="1"/>
  <c r="R580" i="1"/>
  <c r="T580" i="1"/>
  <c r="U580" i="1" s="1"/>
  <c r="W580" i="1" s="1"/>
  <c r="AA580" i="1" s="1"/>
  <c r="L581" i="1"/>
  <c r="M581" i="1" s="1"/>
  <c r="R581" i="1" s="1"/>
  <c r="T581" i="1" s="1"/>
  <c r="U581" i="1" s="1"/>
  <c r="L582" i="1"/>
  <c r="M582" i="1"/>
  <c r="R582" i="1" s="1"/>
  <c r="T582" i="1"/>
  <c r="U582" i="1" s="1"/>
  <c r="W582" i="1" s="1"/>
  <c r="AA582" i="1" s="1"/>
  <c r="L583" i="1"/>
  <c r="M583" i="1" s="1"/>
  <c r="R583" i="1" s="1"/>
  <c r="T583" i="1" s="1"/>
  <c r="U583" i="1" s="1"/>
  <c r="W583" i="1" s="1"/>
  <c r="AA583" i="1" s="1"/>
  <c r="L584" i="1"/>
  <c r="M584" i="1"/>
  <c r="R584" i="1"/>
  <c r="T584" i="1" s="1"/>
  <c r="U584" i="1" s="1"/>
  <c r="W584" i="1" s="1"/>
  <c r="AA584" i="1" s="1"/>
  <c r="L585" i="1"/>
  <c r="M585" i="1"/>
  <c r="R585" i="1" s="1"/>
  <c r="T585" i="1"/>
  <c r="U585" i="1" s="1"/>
  <c r="W585" i="1" s="1"/>
  <c r="AA585" i="1" s="1"/>
  <c r="L586" i="1"/>
  <c r="M586" i="1" s="1"/>
  <c r="R586" i="1" s="1"/>
  <c r="T586" i="1" s="1"/>
  <c r="U586" i="1" s="1"/>
  <c r="W586" i="1" s="1"/>
  <c r="AA586" i="1" s="1"/>
  <c r="L587" i="1"/>
  <c r="M587" i="1" s="1"/>
  <c r="R587" i="1" s="1"/>
  <c r="T587" i="1" s="1"/>
  <c r="U587" i="1" s="1"/>
  <c r="W587" i="1" s="1"/>
  <c r="AA587" i="1" s="1"/>
  <c r="L588" i="1"/>
  <c r="M588" i="1" s="1"/>
  <c r="R588" i="1" s="1"/>
  <c r="T588" i="1" s="1"/>
  <c r="U588" i="1" s="1"/>
  <c r="L589" i="1"/>
  <c r="M589" i="1" s="1"/>
  <c r="R589" i="1" s="1"/>
  <c r="T589" i="1"/>
  <c r="U589" i="1"/>
  <c r="W589" i="1" s="1"/>
  <c r="AA589" i="1" s="1"/>
  <c r="L590" i="1"/>
  <c r="M590" i="1" s="1"/>
  <c r="R590" i="1"/>
  <c r="T590" i="1" s="1"/>
  <c r="U590" i="1"/>
  <c r="W590" i="1" s="1"/>
  <c r="L591" i="1"/>
  <c r="M591" i="1" s="1"/>
  <c r="R591" i="1" s="1"/>
  <c r="T591" i="1" s="1"/>
  <c r="U591" i="1" s="1"/>
  <c r="L592" i="1"/>
  <c r="M592" i="1"/>
  <c r="R592" i="1"/>
  <c r="T592" i="1"/>
  <c r="U592" i="1"/>
  <c r="L593" i="1"/>
  <c r="M593" i="1" s="1"/>
  <c r="R593" i="1" s="1"/>
  <c r="T593" i="1" s="1"/>
  <c r="U593" i="1"/>
  <c r="L594" i="1"/>
  <c r="M594" i="1" s="1"/>
  <c r="R594" i="1" s="1"/>
  <c r="T594" i="1" s="1"/>
  <c r="U594" i="1"/>
  <c r="L595" i="1"/>
  <c r="M595" i="1"/>
  <c r="R595" i="1" s="1"/>
  <c r="T595" i="1" s="1"/>
  <c r="U595" i="1" s="1"/>
  <c r="L596" i="1"/>
  <c r="M596" i="1"/>
  <c r="R596" i="1" s="1"/>
  <c r="T596" i="1" s="1"/>
  <c r="U596" i="1" s="1"/>
  <c r="W596" i="1" s="1"/>
  <c r="AA596" i="1" s="1"/>
  <c r="L597" i="1"/>
  <c r="M597" i="1"/>
  <c r="R597" i="1"/>
  <c r="T597" i="1" s="1"/>
  <c r="U597" i="1" s="1"/>
  <c r="L598" i="1"/>
  <c r="M598" i="1" s="1"/>
  <c r="R598" i="1" s="1"/>
  <c r="T598" i="1"/>
  <c r="U598" i="1"/>
  <c r="W598" i="1" s="1"/>
  <c r="AA598" i="1" s="1"/>
  <c r="L599" i="1"/>
  <c r="M599" i="1" s="1"/>
  <c r="R599" i="1" s="1"/>
  <c r="T599" i="1" s="1"/>
  <c r="U599" i="1" s="1"/>
  <c r="W599" i="1" s="1"/>
  <c r="AA599" i="1" s="1"/>
  <c r="L600" i="1"/>
  <c r="M600" i="1"/>
  <c r="R600" i="1"/>
  <c r="T600" i="1" s="1"/>
  <c r="U600" i="1" s="1"/>
  <c r="W600" i="1" s="1"/>
  <c r="AA600" i="1" s="1"/>
  <c r="L601" i="1"/>
  <c r="M601" i="1" s="1"/>
  <c r="R601" i="1"/>
  <c r="T601" i="1" s="1"/>
  <c r="U601" i="1" s="1"/>
  <c r="L602" i="1"/>
  <c r="M602" i="1"/>
  <c r="R602" i="1"/>
  <c r="T602" i="1"/>
  <c r="U602" i="1" s="1"/>
  <c r="L603" i="1"/>
  <c r="M603" i="1" s="1"/>
  <c r="R603" i="1"/>
  <c r="T603" i="1"/>
  <c r="U603" i="1"/>
  <c r="W603" i="1" s="1"/>
  <c r="AA603" i="1" s="1"/>
  <c r="L604" i="1"/>
  <c r="M604" i="1"/>
  <c r="R604" i="1" s="1"/>
  <c r="T604" i="1" s="1"/>
  <c r="U604" i="1" s="1"/>
  <c r="W604" i="1" s="1"/>
  <c r="AA604" i="1" s="1"/>
  <c r="L605" i="1"/>
  <c r="M605" i="1"/>
  <c r="R605" i="1"/>
  <c r="T605" i="1" s="1"/>
  <c r="U605" i="1" s="1"/>
  <c r="W605" i="1" s="1"/>
  <c r="AA605" i="1" s="1"/>
  <c r="L606" i="1"/>
  <c r="M606" i="1" s="1"/>
  <c r="R606" i="1" s="1"/>
  <c r="T606" i="1" s="1"/>
  <c r="U606" i="1"/>
  <c r="L607" i="1"/>
  <c r="M607" i="1" s="1"/>
  <c r="R607" i="1" s="1"/>
  <c r="T607" i="1" s="1"/>
  <c r="U607" i="1" s="1"/>
  <c r="W607" i="1" s="1"/>
  <c r="AA607" i="1" s="1"/>
  <c r="L608" i="1"/>
  <c r="M608" i="1"/>
  <c r="R608" i="1" s="1"/>
  <c r="T608" i="1"/>
  <c r="U608" i="1"/>
  <c r="L609" i="1"/>
  <c r="M609" i="1" s="1"/>
  <c r="R609" i="1" s="1"/>
  <c r="T609" i="1" s="1"/>
  <c r="U609" i="1" s="1"/>
  <c r="L610" i="1"/>
  <c r="M610" i="1"/>
  <c r="R610" i="1" s="1"/>
  <c r="T610" i="1"/>
  <c r="U610" i="1" s="1"/>
  <c r="W610" i="1" s="1"/>
  <c r="AA610" i="1" s="1"/>
  <c r="L611" i="1"/>
  <c r="M611" i="1" s="1"/>
  <c r="R611" i="1" s="1"/>
  <c r="T611" i="1" s="1"/>
  <c r="U611" i="1" s="1"/>
  <c r="W611" i="1" s="1"/>
  <c r="AA611" i="1" s="1"/>
  <c r="L612" i="1"/>
  <c r="M612" i="1" s="1"/>
  <c r="R612" i="1" s="1"/>
  <c r="T612" i="1"/>
  <c r="U612" i="1" s="1"/>
  <c r="L613" i="1"/>
  <c r="M613" i="1" s="1"/>
  <c r="R613" i="1" s="1"/>
  <c r="T613" i="1" s="1"/>
  <c r="U613" i="1" s="1"/>
  <c r="W613" i="1" s="1"/>
  <c r="AA613" i="1" s="1"/>
  <c r="L614" i="1"/>
  <c r="M614" i="1" s="1"/>
  <c r="R614" i="1"/>
  <c r="T614" i="1" s="1"/>
  <c r="U614" i="1" s="1"/>
  <c r="W614" i="1" s="1"/>
  <c r="AA614" i="1" s="1"/>
  <c r="L615" i="1"/>
  <c r="M615" i="1" s="1"/>
  <c r="R615" i="1"/>
  <c r="T615" i="1" s="1"/>
  <c r="U615" i="1" s="1"/>
  <c r="W615" i="1" s="1"/>
  <c r="AA615" i="1" s="1"/>
  <c r="L616" i="1"/>
  <c r="M616" i="1"/>
  <c r="R616" i="1" s="1"/>
  <c r="T616" i="1" s="1"/>
  <c r="U616" i="1" s="1"/>
  <c r="W616" i="1" s="1"/>
  <c r="AA616" i="1" s="1"/>
  <c r="L617" i="1"/>
  <c r="M617" i="1" s="1"/>
  <c r="R617" i="1" s="1"/>
  <c r="T617" i="1" s="1"/>
  <c r="U617" i="1" s="1"/>
  <c r="L618" i="1"/>
  <c r="M618" i="1"/>
  <c r="R618" i="1"/>
  <c r="T618" i="1"/>
  <c r="U618" i="1" s="1"/>
  <c r="W618" i="1" s="1"/>
  <c r="AA618" i="1" s="1"/>
  <c r="L619" i="1"/>
  <c r="M619" i="1"/>
  <c r="R619" i="1" s="1"/>
  <c r="T619" i="1" s="1"/>
  <c r="U619" i="1" s="1"/>
  <c r="W619" i="1" s="1"/>
  <c r="AA619" i="1" s="1"/>
  <c r="L620" i="1"/>
  <c r="M620" i="1"/>
  <c r="R620" i="1"/>
  <c r="T620" i="1" s="1"/>
  <c r="U620" i="1" s="1"/>
  <c r="W620" i="1" s="1"/>
  <c r="AA620" i="1" s="1"/>
  <c r="L621" i="1"/>
  <c r="M621" i="1"/>
  <c r="R621" i="1"/>
  <c r="T621" i="1" s="1"/>
  <c r="U621" i="1" s="1"/>
  <c r="W621" i="1" s="1"/>
  <c r="AA621" i="1" s="1"/>
  <c r="L622" i="1"/>
  <c r="M622" i="1" s="1"/>
  <c r="R622" i="1" s="1"/>
  <c r="T622" i="1" s="1"/>
  <c r="U622" i="1" s="1"/>
  <c r="W622" i="1" s="1"/>
  <c r="AA622" i="1" s="1"/>
  <c r="L623" i="1"/>
  <c r="M623" i="1"/>
  <c r="R623" i="1" s="1"/>
  <c r="T623" i="1"/>
  <c r="U623" i="1" s="1"/>
  <c r="W623" i="1" s="1"/>
  <c r="AA623" i="1" s="1"/>
  <c r="L624" i="1"/>
  <c r="M624" i="1" s="1"/>
  <c r="R624" i="1" s="1"/>
  <c r="T624" i="1" s="1"/>
  <c r="U624" i="1" s="1"/>
  <c r="W624" i="1" s="1"/>
  <c r="AA624" i="1" s="1"/>
  <c r="L625" i="1"/>
  <c r="M625" i="1" s="1"/>
  <c r="R625" i="1" s="1"/>
  <c r="T625" i="1"/>
  <c r="U625" i="1" s="1"/>
  <c r="W625" i="1" s="1"/>
  <c r="AA625" i="1" s="1"/>
  <c r="L626" i="1"/>
  <c r="M626" i="1"/>
  <c r="R626" i="1" s="1"/>
  <c r="T626" i="1" s="1"/>
  <c r="U626" i="1" s="1"/>
  <c r="W626" i="1" s="1"/>
  <c r="AA626" i="1" s="1"/>
  <c r="L627" i="1"/>
  <c r="M627" i="1" s="1"/>
  <c r="R627" i="1"/>
  <c r="T627" i="1" s="1"/>
  <c r="U627" i="1" s="1"/>
  <c r="W627" i="1" s="1"/>
  <c r="AA627" i="1" s="1"/>
  <c r="L628" i="1"/>
  <c r="M628" i="1"/>
  <c r="R628" i="1" s="1"/>
  <c r="T628" i="1" s="1"/>
  <c r="U628" i="1"/>
  <c r="W628" i="1" s="1"/>
  <c r="AA628" i="1" s="1"/>
  <c r="L629" i="1"/>
  <c r="M629" i="1" s="1"/>
  <c r="R629" i="1" s="1"/>
  <c r="T629" i="1" s="1"/>
  <c r="U629" i="1" s="1"/>
  <c r="W629" i="1" s="1"/>
  <c r="AA629" i="1" s="1"/>
  <c r="L630" i="1"/>
  <c r="M630" i="1" s="1"/>
  <c r="R630" i="1" s="1"/>
  <c r="T630" i="1" s="1"/>
  <c r="U630" i="1"/>
  <c r="W630" i="1" s="1"/>
  <c r="AA630" i="1" s="1"/>
  <c r="L631" i="1"/>
  <c r="M631" i="1"/>
  <c r="R631" i="1" s="1"/>
  <c r="T631" i="1" s="1"/>
  <c r="U631" i="1" s="1"/>
  <c r="W631" i="1" s="1"/>
  <c r="AA631" i="1" s="1"/>
  <c r="L632" i="1"/>
  <c r="M632" i="1"/>
  <c r="R632" i="1"/>
  <c r="T632" i="1" s="1"/>
  <c r="U632" i="1" s="1"/>
  <c r="W632" i="1" s="1"/>
  <c r="AA632" i="1" s="1"/>
  <c r="L633" i="1"/>
  <c r="M633" i="1"/>
  <c r="R633" i="1"/>
  <c r="T633" i="1" s="1"/>
  <c r="U633" i="1"/>
  <c r="W633" i="1" s="1"/>
  <c r="AA633" i="1" s="1"/>
  <c r="L634" i="1"/>
  <c r="M634" i="1" s="1"/>
  <c r="R634" i="1" s="1"/>
  <c r="T634" i="1" s="1"/>
  <c r="U634" i="1" s="1"/>
  <c r="W634" i="1" s="1"/>
  <c r="AA634" i="1" s="1"/>
  <c r="L635" i="1"/>
  <c r="M635" i="1"/>
  <c r="R635" i="1" s="1"/>
  <c r="T635" i="1" s="1"/>
  <c r="U635" i="1" s="1"/>
  <c r="W635" i="1" s="1"/>
  <c r="AA635" i="1" s="1"/>
  <c r="L636" i="1"/>
  <c r="M636" i="1" s="1"/>
  <c r="R636" i="1" s="1"/>
  <c r="T636" i="1" s="1"/>
  <c r="U636" i="1" s="1"/>
  <c r="W636" i="1" s="1"/>
  <c r="AA636" i="1" s="1"/>
  <c r="L637" i="1"/>
  <c r="M637" i="1" s="1"/>
  <c r="R637" i="1"/>
  <c r="T637" i="1"/>
  <c r="U637" i="1"/>
  <c r="W637" i="1" s="1"/>
  <c r="AA637" i="1" s="1"/>
  <c r="L638" i="1"/>
  <c r="M638" i="1"/>
  <c r="R638" i="1"/>
  <c r="T638" i="1"/>
  <c r="U638" i="1" s="1"/>
  <c r="L639" i="1"/>
  <c r="M639" i="1" s="1"/>
  <c r="R639" i="1" s="1"/>
  <c r="T639" i="1" s="1"/>
  <c r="U639" i="1" s="1"/>
  <c r="W639" i="1" s="1"/>
  <c r="AA639" i="1" s="1"/>
  <c r="L640" i="1"/>
  <c r="M640" i="1"/>
  <c r="R640" i="1" s="1"/>
  <c r="T640" i="1" s="1"/>
  <c r="U640" i="1" s="1"/>
  <c r="W640" i="1" s="1"/>
  <c r="AA640" i="1" s="1"/>
  <c r="L641" i="1"/>
  <c r="M641" i="1" s="1"/>
  <c r="R641" i="1" s="1"/>
  <c r="T641" i="1" s="1"/>
  <c r="U641" i="1" s="1"/>
  <c r="W641" i="1" s="1"/>
  <c r="AA641" i="1" s="1"/>
  <c r="L642" i="1"/>
  <c r="M642" i="1"/>
  <c r="R642" i="1" s="1"/>
  <c r="T642" i="1" s="1"/>
  <c r="U642" i="1" s="1"/>
  <c r="W642" i="1" s="1"/>
  <c r="AA642" i="1" s="1"/>
  <c r="L643" i="1"/>
  <c r="M643" i="1" s="1"/>
  <c r="R643" i="1" s="1"/>
  <c r="T643" i="1" s="1"/>
  <c r="U643" i="1"/>
  <c r="W643" i="1" s="1"/>
  <c r="AA643" i="1" s="1"/>
  <c r="L644" i="1"/>
  <c r="M644" i="1"/>
  <c r="R644" i="1" s="1"/>
  <c r="T644" i="1" s="1"/>
  <c r="U644" i="1" s="1"/>
  <c r="W644" i="1" s="1"/>
  <c r="AA644" i="1" s="1"/>
  <c r="L645" i="1"/>
  <c r="M645" i="1"/>
  <c r="R645" i="1"/>
  <c r="T645" i="1" s="1"/>
  <c r="U645" i="1" s="1"/>
  <c r="W645" i="1" s="1"/>
  <c r="AA645" i="1" s="1"/>
  <c r="L646" i="1"/>
  <c r="M646" i="1" s="1"/>
  <c r="R646" i="1" s="1"/>
  <c r="T646" i="1" s="1"/>
  <c r="U646" i="1"/>
  <c r="L647" i="1"/>
  <c r="M647" i="1"/>
  <c r="R647" i="1" s="1"/>
  <c r="T647" i="1" s="1"/>
  <c r="U647" i="1" s="1"/>
  <c r="W647" i="1" s="1"/>
  <c r="AA647" i="1" s="1"/>
  <c r="L648" i="1"/>
  <c r="M648" i="1" s="1"/>
  <c r="R648" i="1" s="1"/>
  <c r="T648" i="1" s="1"/>
  <c r="U648" i="1" s="1"/>
  <c r="L649" i="1"/>
  <c r="M649" i="1"/>
  <c r="R649" i="1"/>
  <c r="T649" i="1" s="1"/>
  <c r="U649" i="1" s="1"/>
  <c r="W649" i="1" s="1"/>
  <c r="AA649" i="1" s="1"/>
  <c r="L650" i="1"/>
  <c r="M650" i="1"/>
  <c r="R650" i="1" s="1"/>
  <c r="T650" i="1" s="1"/>
  <c r="U650" i="1" s="1"/>
  <c r="W650" i="1" s="1"/>
  <c r="AA650" i="1" s="1"/>
  <c r="L651" i="1"/>
  <c r="M651" i="1" s="1"/>
  <c r="R651" i="1"/>
  <c r="T651" i="1"/>
  <c r="U651" i="1" s="1"/>
  <c r="W651" i="1" s="1"/>
  <c r="AA651" i="1" s="1"/>
  <c r="L652" i="1"/>
  <c r="M652" i="1"/>
  <c r="R652" i="1"/>
  <c r="T652" i="1"/>
  <c r="U652" i="1" s="1"/>
  <c r="W652" i="1" s="1"/>
  <c r="AA652" i="1" s="1"/>
  <c r="L653" i="1"/>
  <c r="M653" i="1" s="1"/>
  <c r="R653" i="1" s="1"/>
  <c r="T653" i="1" s="1"/>
  <c r="U653" i="1" s="1"/>
  <c r="L654" i="1"/>
  <c r="M654" i="1" s="1"/>
  <c r="R654" i="1" s="1"/>
  <c r="T654" i="1" s="1"/>
  <c r="U654" i="1" s="1"/>
  <c r="W654" i="1" s="1"/>
  <c r="AA654" i="1" s="1"/>
  <c r="L655" i="1"/>
  <c r="M655" i="1" s="1"/>
  <c r="R655" i="1" s="1"/>
  <c r="T655" i="1" s="1"/>
  <c r="U655" i="1" s="1"/>
  <c r="W655" i="1" s="1"/>
  <c r="AA655" i="1" s="1"/>
  <c r="L656" i="1"/>
  <c r="M656" i="1"/>
  <c r="R656" i="1"/>
  <c r="T656" i="1" s="1"/>
  <c r="U656" i="1"/>
  <c r="W656" i="1" s="1"/>
  <c r="AA656" i="1" s="1"/>
  <c r="L657" i="1"/>
  <c r="M657" i="1"/>
  <c r="R657" i="1"/>
  <c r="T657" i="1" s="1"/>
  <c r="U657" i="1" s="1"/>
  <c r="W657" i="1" s="1"/>
  <c r="AA657" i="1" s="1"/>
  <c r="L658" i="1"/>
  <c r="M658" i="1"/>
  <c r="R658" i="1" s="1"/>
  <c r="T658" i="1" s="1"/>
  <c r="U658" i="1" s="1"/>
  <c r="L659" i="1"/>
  <c r="M659" i="1" s="1"/>
  <c r="R659" i="1" s="1"/>
  <c r="T659" i="1" s="1"/>
  <c r="U659" i="1" s="1"/>
  <c r="W659" i="1" s="1"/>
  <c r="AA659" i="1" s="1"/>
  <c r="L660" i="1"/>
  <c r="M660" i="1"/>
  <c r="R660" i="1" s="1"/>
  <c r="T660" i="1"/>
  <c r="U660" i="1" s="1"/>
  <c r="W660" i="1" s="1"/>
  <c r="AA660" i="1" s="1"/>
  <c r="E5" i="3"/>
  <c r="C5" i="3"/>
  <c r="AE658" i="1"/>
  <c r="AC658" i="1"/>
  <c r="Z661" i="1"/>
  <c r="Y661" i="1"/>
  <c r="X661" i="1"/>
  <c r="W658" i="1"/>
  <c r="AA658" i="1" s="1"/>
  <c r="W653" i="1"/>
  <c r="AA653" i="1" s="1"/>
  <c r="W199" i="1"/>
  <c r="AA199" i="1" s="1"/>
  <c r="W170" i="1"/>
  <c r="AA170" i="1" s="1"/>
  <c r="AA533" i="1"/>
  <c r="AA534" i="1"/>
  <c r="AA535" i="1"/>
  <c r="AA536" i="1"/>
  <c r="W428" i="1"/>
  <c r="AA428" i="1" s="1"/>
  <c r="A10" i="1"/>
  <c r="A11" i="1" s="1"/>
  <c r="W606" i="1"/>
  <c r="AA606" i="1" s="1"/>
  <c r="W531" i="1"/>
  <c r="AA531" i="1" s="1"/>
  <c r="W524" i="1"/>
  <c r="AA524" i="1" s="1"/>
  <c r="W481" i="1"/>
  <c r="AA481" i="1" s="1"/>
  <c r="W473" i="1"/>
  <c r="AA473" i="1" s="1"/>
  <c r="W471" i="1"/>
  <c r="AA471" i="1" s="1"/>
  <c r="W451" i="1"/>
  <c r="AA451" i="1" s="1"/>
  <c r="W394" i="1"/>
  <c r="AA394" i="1" s="1"/>
  <c r="W386" i="1"/>
  <c r="AA386" i="1" s="1"/>
  <c r="W381" i="1"/>
  <c r="AA381" i="1" s="1"/>
  <c r="W373" i="1"/>
  <c r="AA373" i="1" s="1"/>
  <c r="W351" i="1"/>
  <c r="AA351" i="1" s="1"/>
  <c r="W303" i="1"/>
  <c r="AA303" i="1" s="1"/>
  <c r="W296" i="1"/>
  <c r="AA296" i="1" s="1"/>
  <c r="W294" i="1"/>
  <c r="AA294" i="1" s="1"/>
  <c r="W290" i="1"/>
  <c r="AA290" i="1" s="1"/>
  <c r="W276" i="1"/>
  <c r="W274" i="1"/>
  <c r="W257" i="1"/>
  <c r="AA257" i="1" s="1"/>
  <c r="W232" i="1"/>
  <c r="AA232" i="1" s="1"/>
  <c r="W219" i="1"/>
  <c r="AA219" i="1" s="1"/>
  <c r="W206" i="1"/>
  <c r="AA206" i="1" s="1"/>
  <c r="W203" i="1"/>
  <c r="AA203" i="1" s="1"/>
  <c r="W189" i="1"/>
  <c r="AA189" i="1" s="1"/>
  <c r="W186" i="1"/>
  <c r="AA186" i="1" s="1"/>
  <c r="W185" i="1"/>
  <c r="AA185" i="1" s="1"/>
  <c r="W184" i="1"/>
  <c r="AA184" i="1" s="1"/>
  <c r="W183" i="1"/>
  <c r="AA183" i="1" s="1"/>
  <c r="W140" i="1"/>
  <c r="AA140" i="1" s="1"/>
  <c r="W129" i="1"/>
  <c r="AA129" i="1" s="1"/>
  <c r="W127" i="1"/>
  <c r="AA127" i="1" s="1"/>
  <c r="W126" i="1"/>
  <c r="AA126" i="1" s="1"/>
  <c r="W111" i="1"/>
  <c r="AA111" i="1" s="1"/>
  <c r="W82" i="1"/>
  <c r="AA82" i="1" s="1"/>
  <c r="W72" i="1"/>
  <c r="AA72" i="1" s="1"/>
  <c r="W70" i="1"/>
  <c r="AA70" i="1" s="1"/>
  <c r="W67" i="1"/>
  <c r="AA67" i="1" s="1"/>
  <c r="W58" i="1"/>
  <c r="AA58" i="1" s="1"/>
  <c r="W59" i="1"/>
  <c r="AA59" i="1" s="1"/>
  <c r="W57" i="1"/>
  <c r="AA57" i="1" s="1"/>
  <c r="W56" i="1"/>
  <c r="AA56" i="1" s="1"/>
  <c r="W49" i="1"/>
  <c r="AA49" i="1" s="1"/>
  <c r="W46" i="1"/>
  <c r="AA46" i="1" s="1"/>
  <c r="W44" i="1"/>
  <c r="AA44" i="1" s="1"/>
  <c r="W648" i="1"/>
  <c r="AA648" i="1" s="1"/>
  <c r="W646" i="1"/>
  <c r="AA646" i="1" s="1"/>
  <c r="W638" i="1"/>
  <c r="AA638" i="1" s="1"/>
  <c r="W617" i="1"/>
  <c r="AA617" i="1" s="1"/>
  <c r="W612" i="1"/>
  <c r="AA612" i="1" s="1"/>
  <c r="W609" i="1"/>
  <c r="AA609" i="1" s="1"/>
  <c r="W608" i="1"/>
  <c r="AA608" i="1" s="1"/>
  <c r="W602" i="1"/>
  <c r="AA602" i="1" s="1"/>
  <c r="W601" i="1"/>
  <c r="AA601" i="1" s="1"/>
  <c r="W597" i="1"/>
  <c r="AA597" i="1" s="1"/>
  <c r="W588" i="1"/>
  <c r="AA588" i="1" s="1"/>
  <c r="W581" i="1"/>
  <c r="AA581" i="1" s="1"/>
  <c r="W576" i="1"/>
  <c r="AA576" i="1" s="1"/>
  <c r="W575" i="1"/>
  <c r="AA575" i="1" s="1"/>
  <c r="W567" i="1"/>
  <c r="AA567" i="1" s="1"/>
  <c r="W566" i="1"/>
  <c r="AA566" i="1" s="1"/>
  <c r="W563" i="1"/>
  <c r="AA563" i="1" s="1"/>
  <c r="W553" i="1"/>
  <c r="AA553" i="1" s="1"/>
  <c r="W549" i="1"/>
  <c r="AA549" i="1" s="1"/>
  <c r="W546" i="1"/>
  <c r="AA546" i="1" s="1"/>
  <c r="W545" i="1"/>
  <c r="AA545" i="1" s="1"/>
  <c r="W538" i="1"/>
  <c r="AA538" i="1" s="1"/>
  <c r="W532" i="1"/>
  <c r="AA532" i="1" s="1"/>
  <c r="W528" i="1"/>
  <c r="AA528" i="1" s="1"/>
  <c r="W525" i="1"/>
  <c r="AA525" i="1" s="1"/>
  <c r="W521" i="1"/>
  <c r="AA521" i="1" s="1"/>
  <c r="W520" i="1"/>
  <c r="AA520" i="1" s="1"/>
  <c r="W519" i="1"/>
  <c r="AA519" i="1" s="1"/>
  <c r="W518" i="1"/>
  <c r="AA518" i="1" s="1"/>
  <c r="W513" i="1"/>
  <c r="AA513" i="1" s="1"/>
  <c r="W511" i="1"/>
  <c r="AA511" i="1" s="1"/>
  <c r="W510" i="1"/>
  <c r="AA510" i="1" s="1"/>
  <c r="W506" i="1"/>
  <c r="AA506" i="1" s="1"/>
  <c r="W505" i="1"/>
  <c r="AA505" i="1" s="1"/>
  <c r="W504" i="1"/>
  <c r="AA504" i="1" s="1"/>
  <c r="W499" i="1"/>
  <c r="AA499" i="1" s="1"/>
  <c r="W496" i="1"/>
  <c r="AA496" i="1" s="1"/>
  <c r="W495" i="1"/>
  <c r="AA495" i="1" s="1"/>
  <c r="W494" i="1"/>
  <c r="AA494" i="1" s="1"/>
  <c r="W485" i="1"/>
  <c r="AA485" i="1" s="1"/>
  <c r="W482" i="1"/>
  <c r="AA482" i="1" s="1"/>
  <c r="W470" i="1"/>
  <c r="AA470" i="1" s="1"/>
  <c r="W469" i="1"/>
  <c r="AA469" i="1" s="1"/>
  <c r="W466" i="1"/>
  <c r="AA466" i="1" s="1"/>
  <c r="W464" i="1"/>
  <c r="AA464" i="1" s="1"/>
  <c r="W463" i="1"/>
  <c r="AA463" i="1" s="1"/>
  <c r="W462" i="1"/>
  <c r="AA462" i="1" s="1"/>
  <c r="W456" i="1"/>
  <c r="AA456" i="1" s="1"/>
  <c r="W455" i="1"/>
  <c r="AA455" i="1" s="1"/>
  <c r="W449" i="1"/>
  <c r="AA449" i="1" s="1"/>
  <c r="W448" i="1"/>
  <c r="AA448" i="1" s="1"/>
  <c r="W444" i="1"/>
  <c r="AA444" i="1" s="1"/>
  <c r="W441" i="1"/>
  <c r="AA441" i="1" s="1"/>
  <c r="W440" i="1"/>
  <c r="AA440" i="1" s="1"/>
  <c r="W435" i="1"/>
  <c r="AA435" i="1" s="1"/>
  <c r="W430" i="1"/>
  <c r="AA430" i="1" s="1"/>
  <c r="W427" i="1"/>
  <c r="AA427" i="1" s="1"/>
  <c r="W426" i="1"/>
  <c r="AA426" i="1" s="1"/>
  <c r="W425" i="1"/>
  <c r="AA425" i="1" s="1"/>
  <c r="W422" i="1"/>
  <c r="AA422" i="1" s="1"/>
  <c r="W418" i="1"/>
  <c r="AA418" i="1" s="1"/>
  <c r="W417" i="1"/>
  <c r="AA417" i="1" s="1"/>
  <c r="W412" i="1"/>
  <c r="AA412" i="1" s="1"/>
  <c r="W410" i="1"/>
  <c r="AA410" i="1" s="1"/>
  <c r="W406" i="1"/>
  <c r="AA406" i="1" s="1"/>
  <c r="W404" i="1"/>
  <c r="AA404" i="1" s="1"/>
  <c r="W402" i="1"/>
  <c r="AA402" i="1" s="1"/>
  <c r="W401" i="1"/>
  <c r="AA401" i="1" s="1"/>
  <c r="W398" i="1"/>
  <c r="AA398" i="1" s="1"/>
  <c r="W397" i="1"/>
  <c r="AA397" i="1" s="1"/>
  <c r="W396" i="1"/>
  <c r="AA396" i="1" s="1"/>
  <c r="W395" i="1"/>
  <c r="AA395" i="1" s="1"/>
  <c r="W392" i="1"/>
  <c r="AA392" i="1" s="1"/>
  <c r="W391" i="1"/>
  <c r="AA391" i="1" s="1"/>
  <c r="W389" i="1"/>
  <c r="AA389" i="1" s="1"/>
  <c r="W388" i="1"/>
  <c r="AA388" i="1" s="1"/>
  <c r="W383" i="1"/>
  <c r="AA383" i="1" s="1"/>
  <c r="W380" i="1"/>
  <c r="AA380" i="1" s="1"/>
  <c r="W379" i="1"/>
  <c r="AA379" i="1" s="1"/>
  <c r="W377" i="1"/>
  <c r="AA377" i="1" s="1"/>
  <c r="W372" i="1"/>
  <c r="AA372" i="1" s="1"/>
  <c r="W371" i="1"/>
  <c r="AA371" i="1" s="1"/>
  <c r="W370" i="1"/>
  <c r="AA370" i="1" s="1"/>
  <c r="W364" i="1"/>
  <c r="AA364" i="1" s="1"/>
  <c r="W362" i="1"/>
  <c r="AA362" i="1" s="1"/>
  <c r="W358" i="1"/>
  <c r="AA358" i="1" s="1"/>
  <c r="W355" i="1"/>
  <c r="AA355" i="1" s="1"/>
  <c r="W354" i="1"/>
  <c r="AA354" i="1" s="1"/>
  <c r="W353" i="1"/>
  <c r="AA353" i="1" s="1"/>
  <c r="W350" i="1"/>
  <c r="AA350" i="1" s="1"/>
  <c r="W348" i="1"/>
  <c r="AA348" i="1" s="1"/>
  <c r="W347" i="1"/>
  <c r="AA347" i="1" s="1"/>
  <c r="W346" i="1"/>
  <c r="AA346" i="1" s="1"/>
  <c r="W343" i="1"/>
  <c r="AA343" i="1" s="1"/>
  <c r="W341" i="1"/>
  <c r="AA341" i="1" s="1"/>
  <c r="W340" i="1"/>
  <c r="AA340" i="1" s="1"/>
  <c r="W336" i="1"/>
  <c r="AA336" i="1" s="1"/>
  <c r="W335" i="1"/>
  <c r="AA335" i="1" s="1"/>
  <c r="W333" i="1"/>
  <c r="AA333" i="1" s="1"/>
  <c r="W331" i="1"/>
  <c r="AA331" i="1" s="1"/>
  <c r="W329" i="1"/>
  <c r="AA329" i="1" s="1"/>
  <c r="W328" i="1"/>
  <c r="AA328" i="1" s="1"/>
  <c r="W326" i="1"/>
  <c r="AA326" i="1" s="1"/>
  <c r="W325" i="1"/>
  <c r="AA325" i="1" s="1"/>
  <c r="W323" i="1"/>
  <c r="AA323" i="1" s="1"/>
  <c r="W321" i="1"/>
  <c r="AA321" i="1" s="1"/>
  <c r="W320" i="1"/>
  <c r="AA320" i="1" s="1"/>
  <c r="W317" i="1"/>
  <c r="AA317" i="1" s="1"/>
  <c r="W316" i="1"/>
  <c r="AA316" i="1" s="1"/>
  <c r="W315" i="1"/>
  <c r="AA315" i="1" s="1"/>
  <c r="W314" i="1"/>
  <c r="AA314" i="1" s="1"/>
  <c r="W313" i="1"/>
  <c r="AA313" i="1" s="1"/>
  <c r="W312" i="1"/>
  <c r="AA312" i="1" s="1"/>
  <c r="W311" i="1"/>
  <c r="AA311" i="1" s="1"/>
  <c r="W309" i="1"/>
  <c r="AA309" i="1" s="1"/>
  <c r="W304" i="1"/>
  <c r="AA304" i="1" s="1"/>
  <c r="W302" i="1"/>
  <c r="AA302" i="1" s="1"/>
  <c r="W299" i="1"/>
  <c r="AA299" i="1" s="1"/>
  <c r="W297" i="1"/>
  <c r="AA297" i="1" s="1"/>
  <c r="W295" i="1"/>
  <c r="AA295" i="1" s="1"/>
  <c r="W293" i="1"/>
  <c r="AA293" i="1" s="1"/>
  <c r="W288" i="1"/>
  <c r="AA288" i="1" s="1"/>
  <c r="W287" i="1"/>
  <c r="AA287" i="1" s="1"/>
  <c r="W286" i="1"/>
  <c r="AA286" i="1" s="1"/>
  <c r="W285" i="1"/>
  <c r="AA285" i="1" s="1"/>
  <c r="W283" i="1"/>
  <c r="AA283" i="1" s="1"/>
  <c r="W282" i="1"/>
  <c r="AA282" i="1" s="1"/>
  <c r="W281" i="1"/>
  <c r="AA281" i="1" s="1"/>
  <c r="W278" i="1"/>
  <c r="AA278" i="1" s="1"/>
  <c r="W270" i="1"/>
  <c r="AA270" i="1" s="1"/>
  <c r="W269" i="1"/>
  <c r="AA269" i="1" s="1"/>
  <c r="W268" i="1"/>
  <c r="AA268" i="1" s="1"/>
  <c r="W267" i="1"/>
  <c r="AA267" i="1" s="1"/>
  <c r="W266" i="1"/>
  <c r="AA266" i="1" s="1"/>
  <c r="W265" i="1"/>
  <c r="AA265" i="1" s="1"/>
  <c r="W264" i="1"/>
  <c r="AA264" i="1" s="1"/>
  <c r="W263" i="1"/>
  <c r="AA263" i="1" s="1"/>
  <c r="W262" i="1"/>
  <c r="AA262" i="1" s="1"/>
  <c r="W261" i="1"/>
  <c r="AA261" i="1" s="1"/>
  <c r="W258" i="1"/>
  <c r="AA258" i="1" s="1"/>
  <c r="W256" i="1"/>
  <c r="AA256" i="1" s="1"/>
  <c r="W254" i="1"/>
  <c r="AA254" i="1" s="1"/>
  <c r="W253" i="1"/>
  <c r="AA253" i="1" s="1"/>
  <c r="W251" i="1"/>
  <c r="AA251" i="1" s="1"/>
  <c r="W250" i="1"/>
  <c r="AA250" i="1" s="1"/>
  <c r="W249" i="1"/>
  <c r="AA249" i="1" s="1"/>
  <c r="W248" i="1"/>
  <c r="AA248" i="1" s="1"/>
  <c r="W246" i="1"/>
  <c r="AA246" i="1" s="1"/>
  <c r="W245" i="1"/>
  <c r="AA245" i="1" s="1"/>
  <c r="W241" i="1"/>
  <c r="AA241" i="1" s="1"/>
  <c r="W238" i="1"/>
  <c r="AA238" i="1" s="1"/>
  <c r="W237" i="1"/>
  <c r="AA237" i="1" s="1"/>
  <c r="W236" i="1"/>
  <c r="AA236" i="1" s="1"/>
  <c r="W234" i="1"/>
  <c r="AA234" i="1" s="1"/>
  <c r="W233" i="1"/>
  <c r="AA233" i="1" s="1"/>
  <c r="W231" i="1"/>
  <c r="AA231" i="1" s="1"/>
  <c r="W229" i="1"/>
  <c r="AA229" i="1" s="1"/>
  <c r="W228" i="1"/>
  <c r="AA228" i="1" s="1"/>
  <c r="W224" i="1"/>
  <c r="AA224" i="1" s="1"/>
  <c r="W223" i="1"/>
  <c r="AA223" i="1" s="1"/>
  <c r="W222" i="1"/>
  <c r="AA222" i="1" s="1"/>
  <c r="W221" i="1"/>
  <c r="AA221" i="1" s="1"/>
  <c r="W220" i="1"/>
  <c r="AA220" i="1" s="1"/>
  <c r="W218" i="1"/>
  <c r="AA218" i="1" s="1"/>
  <c r="W217" i="1"/>
  <c r="AA217" i="1" s="1"/>
  <c r="W214" i="1"/>
  <c r="AA214" i="1" s="1"/>
  <c r="W213" i="1"/>
  <c r="AA213" i="1" s="1"/>
  <c r="W212" i="1"/>
  <c r="AA212" i="1" s="1"/>
  <c r="W210" i="1"/>
  <c r="AA210" i="1" s="1"/>
  <c r="W209" i="1"/>
  <c r="AA209" i="1" s="1"/>
  <c r="W208" i="1"/>
  <c r="AA208" i="1" s="1"/>
  <c r="W207" i="1"/>
  <c r="AA207" i="1" s="1"/>
  <c r="W204" i="1"/>
  <c r="AA204" i="1" s="1"/>
  <c r="W202" i="1"/>
  <c r="AA202" i="1" s="1"/>
  <c r="W200" i="1"/>
  <c r="AA200" i="1" s="1"/>
  <c r="W198" i="1"/>
  <c r="AA198" i="1" s="1"/>
  <c r="W197" i="1"/>
  <c r="AA197" i="1" s="1"/>
  <c r="W196" i="1"/>
  <c r="AA196" i="1" s="1"/>
  <c r="W195" i="1"/>
  <c r="AA195" i="1" s="1"/>
  <c r="W194" i="1"/>
  <c r="AA194" i="1" s="1"/>
  <c r="W193" i="1"/>
  <c r="AA193" i="1" s="1"/>
  <c r="W192" i="1"/>
  <c r="AA192" i="1" s="1"/>
  <c r="W191" i="1"/>
  <c r="AA191" i="1" s="1"/>
  <c r="W182" i="1"/>
  <c r="AA182" i="1" s="1"/>
  <c r="W180" i="1"/>
  <c r="AA180" i="1" s="1"/>
  <c r="W179" i="1"/>
  <c r="AA179" i="1" s="1"/>
  <c r="W178" i="1"/>
  <c r="AA178" i="1" s="1"/>
  <c r="W177" i="1"/>
  <c r="AA177" i="1" s="1"/>
  <c r="W176" i="1"/>
  <c r="AA176" i="1" s="1"/>
  <c r="W175" i="1"/>
  <c r="AA175" i="1" s="1"/>
  <c r="W173" i="1"/>
  <c r="AA173" i="1" s="1"/>
  <c r="W172" i="1"/>
  <c r="AA172" i="1" s="1"/>
  <c r="W171" i="1"/>
  <c r="AA171" i="1" s="1"/>
  <c r="W136" i="1"/>
  <c r="AA136" i="1" s="1"/>
  <c r="W168" i="1"/>
  <c r="AA168" i="1" s="1"/>
  <c r="W167" i="1"/>
  <c r="AA167" i="1" s="1"/>
  <c r="W166" i="1"/>
  <c r="AA166" i="1" s="1"/>
  <c r="W165" i="1"/>
  <c r="AA165" i="1" s="1"/>
  <c r="W164" i="1"/>
  <c r="AA164" i="1" s="1"/>
  <c r="W163" i="1"/>
  <c r="AA163" i="1" s="1"/>
  <c r="W162" i="1"/>
  <c r="AA162" i="1" s="1"/>
  <c r="W160" i="1"/>
  <c r="AA160" i="1" s="1"/>
  <c r="W159" i="1"/>
  <c r="AA159" i="1" s="1"/>
  <c r="W158" i="1"/>
  <c r="AA158" i="1" s="1"/>
  <c r="W156" i="1"/>
  <c r="AA156" i="1" s="1"/>
  <c r="W154" i="1"/>
  <c r="AA154" i="1" s="1"/>
  <c r="W153" i="1"/>
  <c r="AA153" i="1" s="1"/>
  <c r="W151" i="1"/>
  <c r="AA151" i="1" s="1"/>
  <c r="W150" i="1"/>
  <c r="AA150" i="1" s="1"/>
  <c r="W149" i="1"/>
  <c r="AA149" i="1" s="1"/>
  <c r="W147" i="1"/>
  <c r="AA147" i="1" s="1"/>
  <c r="W146" i="1"/>
  <c r="AA146" i="1" s="1"/>
  <c r="W145" i="1"/>
  <c r="AA145" i="1" s="1"/>
  <c r="W143" i="1"/>
  <c r="AA143" i="1" s="1"/>
  <c r="W142" i="1"/>
  <c r="AA142" i="1" s="1"/>
  <c r="W137" i="1"/>
  <c r="AA137" i="1" s="1"/>
  <c r="W139" i="1"/>
  <c r="AA139" i="1" s="1"/>
  <c r="W133" i="1"/>
  <c r="AA133" i="1" s="1"/>
  <c r="W130" i="1"/>
  <c r="AA130" i="1" s="1"/>
  <c r="W124" i="1"/>
  <c r="AA124" i="1" s="1"/>
  <c r="W123" i="1"/>
  <c r="AA123" i="1" s="1"/>
  <c r="W122" i="1"/>
  <c r="AA122" i="1" s="1"/>
  <c r="W121" i="1"/>
  <c r="AA121" i="1" s="1"/>
  <c r="W120" i="1"/>
  <c r="AA120" i="1" s="1"/>
  <c r="W119" i="1"/>
  <c r="AA119" i="1" s="1"/>
  <c r="W118" i="1"/>
  <c r="AA118" i="1" s="1"/>
  <c r="W117" i="1"/>
  <c r="AA117" i="1" s="1"/>
  <c r="W116" i="1"/>
  <c r="AA116" i="1" s="1"/>
  <c r="W115" i="1"/>
  <c r="AA115" i="1" s="1"/>
  <c r="W113" i="1"/>
  <c r="AA113" i="1" s="1"/>
  <c r="W112" i="1"/>
  <c r="AA112" i="1" s="1"/>
  <c r="W110" i="1"/>
  <c r="AA110" i="1" s="1"/>
  <c r="W109" i="1"/>
  <c r="AA109" i="1" s="1"/>
  <c r="W108" i="1"/>
  <c r="AA108" i="1" s="1"/>
  <c r="W107" i="1"/>
  <c r="AA107" i="1" s="1"/>
  <c r="W106" i="1"/>
  <c r="AA106" i="1" s="1"/>
  <c r="W105" i="1"/>
  <c r="AA105" i="1" s="1"/>
  <c r="W104" i="1"/>
  <c r="AA104" i="1" s="1"/>
  <c r="W103" i="1"/>
  <c r="AA103" i="1" s="1"/>
  <c r="W100" i="1"/>
  <c r="AA100" i="1" s="1"/>
  <c r="W99" i="1"/>
  <c r="AA99" i="1" s="1"/>
  <c r="W98" i="1"/>
  <c r="AA98" i="1" s="1"/>
  <c r="W97" i="1"/>
  <c r="AA97" i="1" s="1"/>
  <c r="W96" i="1"/>
  <c r="AA96" i="1" s="1"/>
  <c r="W95" i="1"/>
  <c r="AA95" i="1" s="1"/>
  <c r="W94" i="1"/>
  <c r="AA94" i="1" s="1"/>
  <c r="W93" i="1"/>
  <c r="AA93" i="1" s="1"/>
  <c r="W92" i="1"/>
  <c r="AA92" i="1" s="1"/>
  <c r="W91" i="1"/>
  <c r="AA91" i="1" s="1"/>
  <c r="W90" i="1"/>
  <c r="AA90" i="1" s="1"/>
  <c r="W88" i="1"/>
  <c r="AA88" i="1" s="1"/>
  <c r="W86" i="1"/>
  <c r="AA86" i="1" s="1"/>
  <c r="W85" i="1"/>
  <c r="AA85" i="1" s="1"/>
  <c r="W84" i="1"/>
  <c r="AA84" i="1" s="1"/>
  <c r="W83" i="1"/>
  <c r="AA83" i="1" s="1"/>
  <c r="W81" i="1"/>
  <c r="AA81" i="1" s="1"/>
  <c r="W80" i="1"/>
  <c r="AA80" i="1" s="1"/>
  <c r="W79" i="1"/>
  <c r="AA79" i="1" s="1"/>
  <c r="W78" i="1"/>
  <c r="AA78" i="1" s="1"/>
  <c r="W77" i="1"/>
  <c r="AA77" i="1" s="1"/>
  <c r="W76" i="1"/>
  <c r="AA76" i="1" s="1"/>
  <c r="W74" i="1"/>
  <c r="AA74" i="1" s="1"/>
  <c r="W71" i="1"/>
  <c r="AA71" i="1" s="1"/>
  <c r="W69" i="1"/>
  <c r="AA69" i="1" s="1"/>
  <c r="W65" i="1"/>
  <c r="AA65" i="1" s="1"/>
  <c r="W64" i="1"/>
  <c r="AA64" i="1" s="1"/>
  <c r="W63" i="1"/>
  <c r="AA63" i="1" s="1"/>
  <c r="W62" i="1"/>
  <c r="AA62" i="1" s="1"/>
  <c r="W61" i="1"/>
  <c r="AA61" i="1" s="1"/>
  <c r="W60" i="1"/>
  <c r="AA60" i="1" s="1"/>
  <c r="W54" i="1"/>
  <c r="AA54" i="1" s="1"/>
  <c r="W53" i="1"/>
  <c r="AA53" i="1" s="1"/>
  <c r="W52" i="1"/>
  <c r="AA52" i="1" s="1"/>
  <c r="W50" i="1"/>
  <c r="AA50" i="1" s="1"/>
  <c r="W47" i="1"/>
  <c r="AA47" i="1" s="1"/>
  <c r="W42" i="1"/>
  <c r="AA42" i="1" s="1"/>
  <c r="W41" i="1"/>
  <c r="AA41" i="1" s="1"/>
  <c r="W40" i="1"/>
  <c r="AA40" i="1" s="1"/>
  <c r="W39" i="1"/>
  <c r="AA39" i="1" s="1"/>
  <c r="W37" i="1"/>
  <c r="AA37" i="1" s="1"/>
  <c r="W36" i="1"/>
  <c r="AA36" i="1" s="1"/>
  <c r="W35" i="1"/>
  <c r="AA35" i="1" s="1"/>
  <c r="W33" i="1"/>
  <c r="AA33" i="1" s="1"/>
  <c r="W32" i="1"/>
  <c r="AA32" i="1" s="1"/>
  <c r="W30" i="1"/>
  <c r="AA30" i="1" s="1"/>
  <c r="W28" i="1"/>
  <c r="AA28" i="1" s="1"/>
  <c r="W27" i="1"/>
  <c r="AA27" i="1" s="1"/>
  <c r="W25" i="1"/>
  <c r="AA25" i="1" s="1"/>
  <c r="W24" i="1"/>
  <c r="AA24" i="1" s="1"/>
  <c r="W23" i="1"/>
  <c r="AA23" i="1" s="1"/>
  <c r="W22" i="1"/>
  <c r="AA22" i="1" s="1"/>
  <c r="W21" i="1"/>
  <c r="AA21" i="1" s="1"/>
  <c r="W20" i="1"/>
  <c r="AA20" i="1" s="1"/>
  <c r="W19" i="1"/>
  <c r="AA19" i="1" s="1"/>
  <c r="W18" i="1"/>
  <c r="AA18" i="1" s="1"/>
  <c r="W17" i="1"/>
  <c r="AA17" i="1" s="1"/>
  <c r="W16" i="1"/>
  <c r="AA16" i="1" s="1"/>
  <c r="W15" i="1"/>
  <c r="AA15" i="1" s="1"/>
  <c r="W13" i="1"/>
  <c r="AA13" i="1" s="1"/>
  <c r="W12" i="1"/>
  <c r="AA12" i="1" s="1"/>
  <c r="W11" i="1"/>
  <c r="AA11" i="1" s="1"/>
  <c r="W10" i="1"/>
  <c r="AA10" i="1" s="1"/>
  <c r="M10" i="4" l="1"/>
  <c r="O10" i="4" s="1"/>
  <c r="M480" i="4"/>
  <c r="O480" i="4" s="1"/>
  <c r="M14" i="4"/>
  <c r="O14" i="4" s="1"/>
  <c r="M12" i="4"/>
  <c r="O12" i="4" s="1"/>
  <c r="M11" i="4"/>
  <c r="O11" i="4" s="1"/>
  <c r="M444" i="4"/>
  <c r="O444" i="4" s="1"/>
  <c r="M423" i="4"/>
  <c r="O423" i="4" s="1"/>
  <c r="M400" i="4"/>
  <c r="O400" i="4" s="1"/>
  <c r="M347" i="4"/>
  <c r="O347" i="4" s="1"/>
  <c r="M328" i="4"/>
  <c r="O328" i="4" s="1"/>
  <c r="M396" i="4"/>
  <c r="O396" i="4" s="1"/>
  <c r="M167" i="4"/>
  <c r="O167" i="4" s="1"/>
  <c r="M439" i="4"/>
  <c r="O439" i="4" s="1"/>
  <c r="M255" i="4"/>
  <c r="O255" i="4" s="1"/>
  <c r="M472" i="4"/>
  <c r="O472" i="4" s="1"/>
  <c r="M454" i="4"/>
  <c r="O454" i="4" s="1"/>
  <c r="M446" i="4"/>
  <c r="O446" i="4" s="1"/>
  <c r="M436" i="4"/>
  <c r="O436" i="4" s="1"/>
  <c r="M426" i="4"/>
  <c r="O426" i="4" s="1"/>
  <c r="M414" i="4"/>
  <c r="O414" i="4" s="1"/>
  <c r="M403" i="4"/>
  <c r="O403" i="4" s="1"/>
  <c r="M394" i="4"/>
  <c r="O394" i="4" s="1"/>
  <c r="M382" i="4"/>
  <c r="O382" i="4" s="1"/>
  <c r="M372" i="4"/>
  <c r="O372" i="4" s="1"/>
  <c r="M361" i="4"/>
  <c r="O361" i="4" s="1"/>
  <c r="M330" i="4"/>
  <c r="O330" i="4" s="1"/>
  <c r="M312" i="4"/>
  <c r="O312" i="4" s="1"/>
  <c r="M301" i="4"/>
  <c r="O301" i="4" s="1"/>
  <c r="M289" i="4"/>
  <c r="O289" i="4" s="1"/>
  <c r="M270" i="4"/>
  <c r="O270" i="4" s="1"/>
  <c r="M262" i="4"/>
  <c r="O262" i="4" s="1"/>
  <c r="M252" i="4"/>
  <c r="O252" i="4" s="1"/>
  <c r="M298" i="4"/>
  <c r="O298" i="4" s="1"/>
  <c r="M233" i="4"/>
  <c r="O233" i="4" s="1"/>
  <c r="M203" i="4"/>
  <c r="O203" i="4" s="1"/>
  <c r="M181" i="4"/>
  <c r="O181" i="4" s="1"/>
  <c r="M163" i="4"/>
  <c r="O163" i="4" s="1"/>
  <c r="M397" i="4"/>
  <c r="O397" i="4" s="1"/>
  <c r="M200" i="4"/>
  <c r="O200" i="4" s="1"/>
  <c r="M398" i="4"/>
  <c r="O398" i="4" s="1"/>
  <c r="M160" i="4"/>
  <c r="O160" i="4" s="1"/>
  <c r="M293" i="4"/>
  <c r="O293" i="4" s="1"/>
  <c r="M431" i="4"/>
  <c r="O431" i="4" s="1"/>
  <c r="M336" i="4"/>
  <c r="O336" i="4" s="1"/>
  <c r="M257" i="4"/>
  <c r="O257" i="4" s="1"/>
  <c r="M196" i="4"/>
  <c r="O196" i="4" s="1"/>
  <c r="M450" i="4"/>
  <c r="O450" i="4" s="1"/>
  <c r="M158" i="4"/>
  <c r="O158" i="4" s="1"/>
  <c r="M438" i="4"/>
  <c r="O438" i="4" s="1"/>
  <c r="M405" i="4"/>
  <c r="O405" i="4" s="1"/>
  <c r="M374" i="4"/>
  <c r="O374" i="4" s="1"/>
  <c r="M315" i="4"/>
  <c r="O315" i="4" s="1"/>
  <c r="M247" i="4"/>
  <c r="O247" i="4" s="1"/>
  <c r="M216" i="4"/>
  <c r="O216" i="4" s="1"/>
  <c r="M451" i="4"/>
  <c r="O451" i="4" s="1"/>
  <c r="M355" i="4"/>
  <c r="O355" i="4" s="1"/>
  <c r="M129" i="4"/>
  <c r="O129" i="4" s="1"/>
  <c r="M458" i="4"/>
  <c r="O458" i="4" s="1"/>
  <c r="M420" i="4"/>
  <c r="O420" i="4" s="1"/>
  <c r="M388" i="4"/>
  <c r="O388" i="4" s="1"/>
  <c r="M295" i="4"/>
  <c r="O295" i="4" s="1"/>
  <c r="M236" i="4"/>
  <c r="O236" i="4" s="1"/>
  <c r="M230" i="4"/>
  <c r="O230" i="4" s="1"/>
  <c r="M219" i="4"/>
  <c r="O219" i="4" s="1"/>
  <c r="M210" i="4"/>
  <c r="O210" i="4" s="1"/>
  <c r="M171" i="4"/>
  <c r="O171" i="4" s="1"/>
  <c r="M143" i="4"/>
  <c r="O143" i="4" s="1"/>
  <c r="M133" i="4"/>
  <c r="O133" i="4" s="1"/>
  <c r="M120" i="4"/>
  <c r="O120" i="4" s="1"/>
  <c r="M353" i="4"/>
  <c r="O353" i="4" s="1"/>
  <c r="M305" i="4"/>
  <c r="O305" i="4" s="1"/>
  <c r="M208" i="4"/>
  <c r="O208" i="4" s="1"/>
  <c r="M473" i="4"/>
  <c r="O473" i="4" s="1"/>
  <c r="M464" i="4"/>
  <c r="O464" i="4" s="1"/>
  <c r="M447" i="4"/>
  <c r="O447" i="4" s="1"/>
  <c r="M427" i="4"/>
  <c r="O427" i="4" s="1"/>
  <c r="M415" i="4"/>
  <c r="O415" i="4" s="1"/>
  <c r="M395" i="4"/>
  <c r="O395" i="4" s="1"/>
  <c r="M383" i="4"/>
  <c r="O383" i="4" s="1"/>
  <c r="M373" i="4"/>
  <c r="O373" i="4" s="1"/>
  <c r="M362" i="4"/>
  <c r="O362" i="4" s="1"/>
  <c r="M350" i="4"/>
  <c r="O350" i="4" s="1"/>
  <c r="M331" i="4"/>
  <c r="O331" i="4" s="1"/>
  <c r="M323" i="4"/>
  <c r="O323" i="4" s="1"/>
  <c r="M313" i="4"/>
  <c r="O313" i="4" s="1"/>
  <c r="M302" i="4"/>
  <c r="O302" i="4" s="1"/>
  <c r="M290" i="4"/>
  <c r="O290" i="4" s="1"/>
  <c r="M246" i="4"/>
  <c r="O246" i="4" s="1"/>
  <c r="M240" i="4"/>
  <c r="O240" i="4" s="1"/>
  <c r="M225" i="4"/>
  <c r="O225" i="4" s="1"/>
  <c r="M214" i="4"/>
  <c r="O214" i="4" s="1"/>
  <c r="M192" i="4"/>
  <c r="O192" i="4" s="1"/>
  <c r="M184" i="4"/>
  <c r="O184" i="4" s="1"/>
  <c r="M175" i="4"/>
  <c r="O175" i="4" s="1"/>
  <c r="M166" i="4"/>
  <c r="O166" i="4" s="1"/>
  <c r="M155" i="4"/>
  <c r="O155" i="4" s="1"/>
  <c r="M146" i="4"/>
  <c r="O146" i="4" s="1"/>
  <c r="M140" i="4"/>
  <c r="O140" i="4" s="1"/>
  <c r="M478" i="4"/>
  <c r="O478" i="4" s="1"/>
  <c r="M408" i="4"/>
  <c r="O408" i="4" s="1"/>
  <c r="M344" i="4"/>
  <c r="O344" i="4" s="1"/>
  <c r="M178" i="4"/>
  <c r="O178" i="4" s="1"/>
  <c r="M239" i="4"/>
  <c r="O239" i="4" s="1"/>
  <c r="M235" i="4"/>
  <c r="O235" i="4" s="1"/>
  <c r="M224" i="4"/>
  <c r="O224" i="4" s="1"/>
  <c r="M213" i="4"/>
  <c r="O213" i="4" s="1"/>
  <c r="M191" i="4"/>
  <c r="O191" i="4" s="1"/>
  <c r="M183" i="4"/>
  <c r="O183" i="4" s="1"/>
  <c r="M165" i="4"/>
  <c r="O165" i="4" s="1"/>
  <c r="M154" i="4"/>
  <c r="O154" i="4" s="1"/>
  <c r="M127" i="4"/>
  <c r="O127" i="4" s="1"/>
  <c r="M441" i="4"/>
  <c r="O441" i="4" s="1"/>
  <c r="M318" i="4"/>
  <c r="O318" i="4" s="1"/>
  <c r="M467" i="4"/>
  <c r="O467" i="4" s="1"/>
  <c r="M377" i="4"/>
  <c r="O377" i="4" s="1"/>
  <c r="M186" i="4"/>
  <c r="O186" i="4" s="1"/>
  <c r="M266" i="4"/>
  <c r="O266" i="4" s="1"/>
  <c r="M463" i="4"/>
  <c r="O463" i="4" s="1"/>
  <c r="M425" i="4"/>
  <c r="O425" i="4" s="1"/>
  <c r="M402" i="4"/>
  <c r="O402" i="4" s="1"/>
  <c r="M300" i="4"/>
  <c r="O300" i="4" s="1"/>
  <c r="M288" i="4"/>
  <c r="O288" i="4" s="1"/>
  <c r="M280" i="4"/>
  <c r="O280" i="4" s="1"/>
  <c r="M275" i="4"/>
  <c r="O275" i="4" s="1"/>
  <c r="M205" i="4"/>
  <c r="O205" i="4" s="1"/>
  <c r="M471" i="4"/>
  <c r="O471" i="4" s="1"/>
  <c r="M359" i="4"/>
  <c r="O359" i="4" s="1"/>
  <c r="M204" i="4"/>
  <c r="O204" i="4" s="1"/>
  <c r="M470" i="4"/>
  <c r="O470" i="4" s="1"/>
  <c r="M433" i="4"/>
  <c r="O433" i="4" s="1"/>
  <c r="M380" i="4"/>
  <c r="O380" i="4" s="1"/>
  <c r="M339" i="4"/>
  <c r="O339" i="4" s="1"/>
  <c r="M309" i="4"/>
  <c r="O309" i="4" s="1"/>
  <c r="M269" i="4"/>
  <c r="O269" i="4" s="1"/>
  <c r="M211" i="4"/>
  <c r="O211" i="4" s="1"/>
  <c r="M188" i="4"/>
  <c r="O188" i="4" s="1"/>
  <c r="M125" i="4"/>
  <c r="O125" i="4" s="1"/>
  <c r="M469" i="4"/>
  <c r="O469" i="4" s="1"/>
  <c r="M460" i="4"/>
  <c r="O460" i="4" s="1"/>
  <c r="M452" i="4"/>
  <c r="O452" i="4" s="1"/>
  <c r="M443" i="4"/>
  <c r="O443" i="4" s="1"/>
  <c r="M432" i="4"/>
  <c r="O432" i="4" s="1"/>
  <c r="M422" i="4"/>
  <c r="O422" i="4" s="1"/>
  <c r="M410" i="4"/>
  <c r="O410" i="4" s="1"/>
  <c r="M399" i="4"/>
  <c r="O399" i="4" s="1"/>
  <c r="M390" i="4"/>
  <c r="O390" i="4" s="1"/>
  <c r="M379" i="4"/>
  <c r="O379" i="4" s="1"/>
  <c r="M368" i="4"/>
  <c r="O368" i="4" s="1"/>
  <c r="M357" i="4"/>
  <c r="O357" i="4" s="1"/>
  <c r="M346" i="4"/>
  <c r="O346" i="4" s="1"/>
  <c r="M338" i="4"/>
  <c r="O338" i="4" s="1"/>
  <c r="M320" i="4"/>
  <c r="O320" i="4" s="1"/>
  <c r="M308" i="4"/>
  <c r="O308" i="4" s="1"/>
  <c r="M297" i="4"/>
  <c r="O297" i="4" s="1"/>
  <c r="M285" i="4"/>
  <c r="O285" i="4" s="1"/>
  <c r="M279" i="4"/>
  <c r="O279" i="4" s="1"/>
  <c r="M274" i="4"/>
  <c r="O274" i="4" s="1"/>
  <c r="M268" i="4"/>
  <c r="O268" i="4" s="1"/>
  <c r="M259" i="4"/>
  <c r="O259" i="4" s="1"/>
  <c r="M238" i="4"/>
  <c r="O238" i="4" s="1"/>
  <c r="M232" i="4"/>
  <c r="O232" i="4" s="1"/>
  <c r="M220" i="4"/>
  <c r="O220" i="4" s="1"/>
  <c r="M202" i="4"/>
  <c r="O202" i="4" s="1"/>
  <c r="M197" i="4"/>
  <c r="O197" i="4" s="1"/>
  <c r="M187" i="4"/>
  <c r="O187" i="4" s="1"/>
  <c r="M180" i="4"/>
  <c r="O180" i="4" s="1"/>
  <c r="M172" i="4"/>
  <c r="O172" i="4" s="1"/>
  <c r="M162" i="4"/>
  <c r="O162" i="4" s="1"/>
  <c r="M152" i="4"/>
  <c r="O152" i="4" s="1"/>
  <c r="M144" i="4"/>
  <c r="O144" i="4" s="1"/>
  <c r="M136" i="4"/>
  <c r="O136" i="4" s="1"/>
  <c r="M124" i="4"/>
  <c r="O124" i="4" s="1"/>
  <c r="M462" i="4"/>
  <c r="O462" i="4" s="1"/>
  <c r="M340" i="4"/>
  <c r="O340" i="4" s="1"/>
  <c r="M461" i="4"/>
  <c r="O461" i="4" s="1"/>
  <c r="M358" i="4"/>
  <c r="O358" i="4" s="1"/>
  <c r="M321" i="4"/>
  <c r="O321" i="4" s="1"/>
  <c r="M221" i="4"/>
  <c r="O221" i="4" s="1"/>
  <c r="M123" i="4"/>
  <c r="O123" i="4" s="1"/>
  <c r="M370" i="4"/>
  <c r="O370" i="4" s="1"/>
  <c r="M411" i="4"/>
  <c r="O411" i="4" s="1"/>
  <c r="M369" i="4"/>
  <c r="O369" i="4" s="1"/>
  <c r="M286" i="4"/>
  <c r="O286" i="4" s="1"/>
  <c r="M173" i="4"/>
  <c r="O173" i="4" s="1"/>
  <c r="M122" i="4"/>
  <c r="O122" i="4" s="1"/>
  <c r="M435" i="4"/>
  <c r="O435" i="4" s="1"/>
  <c r="M413" i="4"/>
  <c r="O413" i="4" s="1"/>
  <c r="M393" i="4"/>
  <c r="O393" i="4" s="1"/>
  <c r="M371" i="4"/>
  <c r="O371" i="4" s="1"/>
  <c r="M360" i="4"/>
  <c r="O360" i="4" s="1"/>
  <c r="M349" i="4"/>
  <c r="O349" i="4" s="1"/>
  <c r="M341" i="4"/>
  <c r="O341" i="4" s="1"/>
  <c r="M322" i="4"/>
  <c r="O322" i="4" s="1"/>
  <c r="M311" i="4"/>
  <c r="O311" i="4" s="1"/>
  <c r="M261" i="4"/>
  <c r="O261" i="4" s="1"/>
  <c r="M251" i="4"/>
  <c r="O251" i="4" s="1"/>
  <c r="M245" i="4"/>
  <c r="O245" i="4" s="1"/>
  <c r="M234" i="4"/>
  <c r="O234" i="4" s="1"/>
  <c r="M223" i="4"/>
  <c r="O223" i="4" s="1"/>
  <c r="M212" i="4"/>
  <c r="O212" i="4" s="1"/>
  <c r="M198" i="4"/>
  <c r="O198" i="4" s="1"/>
  <c r="M190" i="4"/>
  <c r="O190" i="4" s="1"/>
  <c r="M182" i="4"/>
  <c r="O182" i="4" s="1"/>
  <c r="M174" i="4"/>
  <c r="O174" i="4" s="1"/>
  <c r="M145" i="4"/>
  <c r="O145" i="4" s="1"/>
  <c r="M139" i="4"/>
  <c r="O139" i="4" s="1"/>
  <c r="M453" i="4"/>
  <c r="O453" i="4" s="1"/>
  <c r="M445" i="4"/>
  <c r="O445" i="4" s="1"/>
  <c r="M412" i="4"/>
  <c r="O412" i="4" s="1"/>
  <c r="M392" i="4"/>
  <c r="O392" i="4" s="1"/>
  <c r="M381" i="4"/>
  <c r="O381" i="4" s="1"/>
  <c r="M348" i="4"/>
  <c r="O348" i="4" s="1"/>
  <c r="M329" i="4"/>
  <c r="O329" i="4" s="1"/>
  <c r="M310" i="4"/>
  <c r="O310" i="4" s="1"/>
  <c r="M299" i="4"/>
  <c r="O299" i="4" s="1"/>
  <c r="M287" i="4"/>
  <c r="O287" i="4" s="1"/>
  <c r="M260" i="4"/>
  <c r="O260" i="4" s="1"/>
  <c r="M250" i="4"/>
  <c r="O250" i="4" s="1"/>
  <c r="M222" i="4"/>
  <c r="O222" i="4" s="1"/>
  <c r="M189" i="4"/>
  <c r="O189" i="4" s="1"/>
  <c r="M164" i="4"/>
  <c r="O164" i="4" s="1"/>
  <c r="M153" i="4"/>
  <c r="O153" i="4" s="1"/>
  <c r="M138" i="4"/>
  <c r="O138" i="4" s="1"/>
  <c r="M126" i="4"/>
  <c r="O126" i="4" s="1"/>
  <c r="M391" i="4"/>
  <c r="O391" i="4" s="1"/>
  <c r="M476" i="4"/>
  <c r="O476" i="4" s="1"/>
  <c r="M465" i="4"/>
  <c r="O465" i="4" s="1"/>
  <c r="M456" i="4"/>
  <c r="O456" i="4" s="1"/>
  <c r="M418" i="4"/>
  <c r="O418" i="4" s="1"/>
  <c r="M406" i="4"/>
  <c r="O406" i="4" s="1"/>
  <c r="M386" i="4"/>
  <c r="O386" i="4" s="1"/>
  <c r="M375" i="4"/>
  <c r="O375" i="4" s="1"/>
  <c r="M365" i="4"/>
  <c r="O365" i="4" s="1"/>
  <c r="M334" i="4"/>
  <c r="O334" i="4" s="1"/>
  <c r="M325" i="4"/>
  <c r="O325" i="4" s="1"/>
  <c r="M316" i="4"/>
  <c r="O316" i="4" s="1"/>
  <c r="M282" i="4"/>
  <c r="O282" i="4" s="1"/>
  <c r="M265" i="4"/>
  <c r="O265" i="4" s="1"/>
  <c r="M228" i="4"/>
  <c r="O228" i="4" s="1"/>
  <c r="M217" i="4"/>
  <c r="O217" i="4" s="1"/>
  <c r="M194" i="4"/>
  <c r="O194" i="4" s="1"/>
  <c r="M177" i="4"/>
  <c r="O177" i="4" s="1"/>
  <c r="M169" i="4"/>
  <c r="O169" i="4" s="1"/>
  <c r="M149" i="4"/>
  <c r="O149" i="4" s="1"/>
  <c r="M424" i="4"/>
  <c r="O424" i="4" s="1"/>
  <c r="M401" i="4"/>
  <c r="O401" i="4" s="1"/>
  <c r="M455" i="4"/>
  <c r="O455" i="4" s="1"/>
  <c r="M437" i="4"/>
  <c r="O437" i="4" s="1"/>
  <c r="M428" i="4"/>
  <c r="O428" i="4" s="1"/>
  <c r="M404" i="4"/>
  <c r="O404" i="4" s="1"/>
  <c r="M363" i="4"/>
  <c r="O363" i="4" s="1"/>
  <c r="M342" i="4"/>
  <c r="O342" i="4" s="1"/>
  <c r="M332" i="4"/>
  <c r="O332" i="4" s="1"/>
  <c r="M176" i="4"/>
  <c r="O176" i="4" s="1"/>
  <c r="M147" i="4"/>
  <c r="O147" i="4" s="1"/>
  <c r="M434" i="4"/>
  <c r="O434" i="4" s="1"/>
  <c r="M128" i="4"/>
  <c r="O128" i="4" s="1"/>
  <c r="M479" i="4"/>
  <c r="O479" i="4" s="1"/>
  <c r="M468" i="4"/>
  <c r="O468" i="4" s="1"/>
  <c r="M459" i="4"/>
  <c r="O459" i="4" s="1"/>
  <c r="M442" i="4"/>
  <c r="O442" i="4" s="1"/>
  <c r="M421" i="4"/>
  <c r="O421" i="4" s="1"/>
  <c r="M409" i="4"/>
  <c r="O409" i="4" s="1"/>
  <c r="M389" i="4"/>
  <c r="O389" i="4" s="1"/>
  <c r="M378" i="4"/>
  <c r="O378" i="4" s="1"/>
  <c r="M367" i="4"/>
  <c r="O367" i="4" s="1"/>
  <c r="M356" i="4"/>
  <c r="O356" i="4" s="1"/>
  <c r="M345" i="4"/>
  <c r="O345" i="4" s="1"/>
  <c r="M337" i="4"/>
  <c r="O337" i="4" s="1"/>
  <c r="M327" i="4"/>
  <c r="O327" i="4" s="1"/>
  <c r="M319" i="4"/>
  <c r="O319" i="4" s="1"/>
  <c r="M307" i="4"/>
  <c r="O307" i="4" s="1"/>
  <c r="M296" i="4"/>
  <c r="O296" i="4" s="1"/>
  <c r="M284" i="4"/>
  <c r="O284" i="4" s="1"/>
  <c r="M278" i="4"/>
  <c r="O278" i="4" s="1"/>
  <c r="M273" i="4"/>
  <c r="O273" i="4" s="1"/>
  <c r="M267" i="4"/>
  <c r="O267" i="4" s="1"/>
  <c r="M258" i="4"/>
  <c r="O258" i="4" s="1"/>
  <c r="M249" i="4"/>
  <c r="O249" i="4" s="1"/>
  <c r="M244" i="4"/>
  <c r="O244" i="4" s="1"/>
  <c r="M237" i="4"/>
  <c r="O237" i="4" s="1"/>
  <c r="M231" i="4"/>
  <c r="O231" i="4" s="1"/>
  <c r="M201" i="4"/>
  <c r="O201" i="4" s="1"/>
  <c r="M179" i="4"/>
  <c r="O179" i="4" s="1"/>
  <c r="M161" i="4"/>
  <c r="O161" i="4" s="1"/>
  <c r="M151" i="4"/>
  <c r="O151" i="4" s="1"/>
  <c r="M137" i="4"/>
  <c r="O137" i="4" s="1"/>
  <c r="M466" i="4"/>
  <c r="O466" i="4" s="1"/>
  <c r="M457" i="4"/>
  <c r="O457" i="4" s="1"/>
  <c r="M440" i="4"/>
  <c r="O440" i="4" s="1"/>
  <c r="M430" i="4"/>
  <c r="O430" i="4" s="1"/>
  <c r="M419" i="4"/>
  <c r="O419" i="4" s="1"/>
  <c r="M407" i="4"/>
  <c r="O407" i="4" s="1"/>
  <c r="M387" i="4"/>
  <c r="O387" i="4" s="1"/>
  <c r="M376" i="4"/>
  <c r="O376" i="4" s="1"/>
  <c r="M366" i="4"/>
  <c r="O366" i="4" s="1"/>
  <c r="M354" i="4"/>
  <c r="O354" i="4" s="1"/>
  <c r="M343" i="4"/>
  <c r="O343" i="4" s="1"/>
  <c r="M335" i="4"/>
  <c r="O335" i="4" s="1"/>
  <c r="M326" i="4"/>
  <c r="O326" i="4" s="1"/>
  <c r="M317" i="4"/>
  <c r="O317" i="4" s="1"/>
  <c r="M306" i="4"/>
  <c r="O306" i="4" s="1"/>
  <c r="M294" i="4"/>
  <c r="O294" i="4" s="1"/>
  <c r="M283" i="4"/>
  <c r="O283" i="4" s="1"/>
  <c r="M277" i="4"/>
  <c r="O277" i="4" s="1"/>
  <c r="M272" i="4"/>
  <c r="O272" i="4" s="1"/>
  <c r="M256" i="4"/>
  <c r="O256" i="4" s="1"/>
  <c r="M248" i="4"/>
  <c r="O248" i="4" s="1"/>
  <c r="M243" i="4"/>
  <c r="O243" i="4" s="1"/>
  <c r="M229" i="4"/>
  <c r="O229" i="4" s="1"/>
  <c r="M218" i="4"/>
  <c r="O218" i="4" s="1"/>
  <c r="M209" i="4"/>
  <c r="O209" i="4" s="1"/>
  <c r="M195" i="4"/>
  <c r="O195" i="4" s="1"/>
  <c r="M170" i="4"/>
  <c r="O170" i="4" s="1"/>
  <c r="M159" i="4"/>
  <c r="O159" i="4" s="1"/>
  <c r="M150" i="4"/>
  <c r="O150" i="4" s="1"/>
  <c r="M142" i="4"/>
  <c r="M135" i="4"/>
  <c r="O135" i="4" s="1"/>
  <c r="M134" i="4"/>
  <c r="O134" i="4" s="1"/>
  <c r="M474" i="4"/>
  <c r="O474" i="4" s="1"/>
  <c r="M448" i="4"/>
  <c r="O448" i="4" s="1"/>
  <c r="M416" i="4"/>
  <c r="O416" i="4" s="1"/>
  <c r="M384" i="4"/>
  <c r="O384" i="4" s="1"/>
  <c r="M351" i="4"/>
  <c r="O351" i="4" s="1"/>
  <c r="M303" i="4"/>
  <c r="O303" i="4" s="1"/>
  <c r="M291" i="4"/>
  <c r="O291" i="4" s="1"/>
  <c r="M281" i="4"/>
  <c r="O281" i="4" s="1"/>
  <c r="M276" i="4"/>
  <c r="O276" i="4" s="1"/>
  <c r="M263" i="4"/>
  <c r="O263" i="4" s="1"/>
  <c r="M253" i="4"/>
  <c r="O253" i="4" s="1"/>
  <c r="M241" i="4"/>
  <c r="O241" i="4" s="1"/>
  <c r="M226" i="4"/>
  <c r="O226" i="4" s="1"/>
  <c r="M215" i="4"/>
  <c r="O215" i="4" s="1"/>
  <c r="M206" i="4"/>
  <c r="O206" i="4" s="1"/>
  <c r="M199" i="4"/>
  <c r="O199" i="4" s="1"/>
  <c r="M185" i="4"/>
  <c r="O185" i="4" s="1"/>
  <c r="M156" i="4"/>
  <c r="O156" i="4" s="1"/>
  <c r="M475" i="4"/>
  <c r="O475" i="4" s="1"/>
  <c r="M449" i="4"/>
  <c r="O449" i="4" s="1"/>
  <c r="M429" i="4"/>
  <c r="O429" i="4" s="1"/>
  <c r="M417" i="4"/>
  <c r="O417" i="4" s="1"/>
  <c r="M385" i="4"/>
  <c r="O385" i="4" s="1"/>
  <c r="M364" i="4"/>
  <c r="O364" i="4" s="1"/>
  <c r="M352" i="4"/>
  <c r="O352" i="4" s="1"/>
  <c r="M333" i="4"/>
  <c r="O333" i="4" s="1"/>
  <c r="M324" i="4"/>
  <c r="O324" i="4" s="1"/>
  <c r="M304" i="4"/>
  <c r="O304" i="4" s="1"/>
  <c r="M292" i="4"/>
  <c r="O292" i="4" s="1"/>
  <c r="M271" i="4"/>
  <c r="O271" i="4" s="1"/>
  <c r="M264" i="4"/>
  <c r="O264" i="4" s="1"/>
  <c r="M254" i="4"/>
  <c r="O254" i="4" s="1"/>
  <c r="M242" i="4"/>
  <c r="O242" i="4" s="1"/>
  <c r="M227" i="4"/>
  <c r="O227" i="4" s="1"/>
  <c r="M207" i="4"/>
  <c r="O207" i="4" s="1"/>
  <c r="M193" i="4"/>
  <c r="O193" i="4" s="1"/>
  <c r="M168" i="4"/>
  <c r="O168" i="4" s="1"/>
  <c r="M157" i="4"/>
  <c r="O157" i="4" s="1"/>
  <c r="M148" i="4"/>
  <c r="O148" i="4" s="1"/>
  <c r="M141" i="4"/>
  <c r="M477" i="4"/>
  <c r="O477" i="4" s="1"/>
  <c r="M121" i="4"/>
  <c r="O121" i="4" s="1"/>
  <c r="M132" i="4"/>
  <c r="O132" i="4" s="1"/>
  <c r="M131" i="4"/>
  <c r="O131" i="4" s="1"/>
  <c r="M130" i="4"/>
  <c r="O130" i="4" s="1"/>
  <c r="M71" i="4"/>
  <c r="O71" i="4" s="1"/>
  <c r="M93" i="4"/>
  <c r="O93" i="4" s="1"/>
  <c r="M62" i="4"/>
  <c r="O62" i="4" s="1"/>
  <c r="M20" i="4"/>
  <c r="O20" i="4" s="1"/>
  <c r="M60" i="4"/>
  <c r="O60" i="4" s="1"/>
  <c r="M35" i="4"/>
  <c r="O35" i="4" s="1"/>
  <c r="M23" i="4"/>
  <c r="O23" i="4" s="1"/>
  <c r="M21" i="4"/>
  <c r="O21" i="4" s="1"/>
  <c r="M19" i="4"/>
  <c r="O19" i="4" s="1"/>
  <c r="M50" i="4"/>
  <c r="O50" i="4" s="1"/>
  <c r="M61" i="4"/>
  <c r="O61" i="4" s="1"/>
  <c r="M48" i="4"/>
  <c r="O48" i="4" s="1"/>
  <c r="M47" i="4"/>
  <c r="O47" i="4" s="1"/>
  <c r="M118" i="4"/>
  <c r="O118" i="4" s="1"/>
  <c r="M110" i="4"/>
  <c r="O110" i="4" s="1"/>
  <c r="M84" i="4"/>
  <c r="O84" i="4" s="1"/>
  <c r="M70" i="4"/>
  <c r="O70" i="4" s="1"/>
  <c r="M58" i="4"/>
  <c r="O58" i="4" s="1"/>
  <c r="M33" i="4"/>
  <c r="O33" i="4" s="1"/>
  <c r="M44" i="4"/>
  <c r="O44" i="4" s="1"/>
  <c r="M108" i="4"/>
  <c r="O108" i="4" s="1"/>
  <c r="M83" i="4"/>
  <c r="O83" i="4" s="1"/>
  <c r="M56" i="4"/>
  <c r="O56" i="4" s="1"/>
  <c r="M116" i="4"/>
  <c r="O116" i="4" s="1"/>
  <c r="M107" i="4"/>
  <c r="O107" i="4" s="1"/>
  <c r="M99" i="4"/>
  <c r="O99" i="4" s="1"/>
  <c r="M92" i="4"/>
  <c r="O92" i="4" s="1"/>
  <c r="M67" i="4"/>
  <c r="O67" i="4" s="1"/>
  <c r="M42" i="4"/>
  <c r="O42" i="4" s="1"/>
  <c r="M103" i="4"/>
  <c r="O103" i="4" s="1"/>
  <c r="M32" i="4"/>
  <c r="O32" i="4" s="1"/>
  <c r="M117" i="4"/>
  <c r="O117" i="4" s="1"/>
  <c r="M38" i="4"/>
  <c r="O38" i="4" s="1"/>
  <c r="M68" i="4"/>
  <c r="O68" i="4" s="1"/>
  <c r="M31" i="4"/>
  <c r="O31" i="4" s="1"/>
  <c r="M52" i="4"/>
  <c r="O52" i="4" s="1"/>
  <c r="M97" i="4"/>
  <c r="O97" i="4" s="1"/>
  <c r="M51" i="4"/>
  <c r="O51" i="4" s="1"/>
  <c r="M26" i="4"/>
  <c r="O26" i="4" s="1"/>
  <c r="M105" i="4"/>
  <c r="O105" i="4" s="1"/>
  <c r="M119" i="4"/>
  <c r="O119" i="4" s="1"/>
  <c r="M102" i="4"/>
  <c r="O102" i="4" s="1"/>
  <c r="M86" i="4"/>
  <c r="O86" i="4" s="1"/>
  <c r="M72" i="4"/>
  <c r="O72" i="4" s="1"/>
  <c r="M49" i="4"/>
  <c r="O49" i="4" s="1"/>
  <c r="M25" i="4"/>
  <c r="O25" i="4" s="1"/>
  <c r="M101" i="4"/>
  <c r="O101" i="4" s="1"/>
  <c r="M36" i="4"/>
  <c r="O36" i="4" s="1"/>
  <c r="M24" i="4"/>
  <c r="O24" i="4" s="1"/>
  <c r="M43" i="4"/>
  <c r="O43" i="4" s="1"/>
  <c r="M115" i="4"/>
  <c r="O115" i="4" s="1"/>
  <c r="M100" i="4"/>
  <c r="O100" i="4" s="1"/>
  <c r="M69" i="4"/>
  <c r="O69" i="4" s="1"/>
  <c r="M59" i="4"/>
  <c r="O59" i="4" s="1"/>
  <c r="M46" i="4"/>
  <c r="O46" i="4" s="1"/>
  <c r="M34" i="4"/>
  <c r="O34" i="4" s="1"/>
  <c r="M22" i="4"/>
  <c r="O22" i="4" s="1"/>
  <c r="M63" i="4"/>
  <c r="O63" i="4" s="1"/>
  <c r="M45" i="4"/>
  <c r="O45" i="4" s="1"/>
  <c r="M106" i="4"/>
  <c r="O106" i="4" s="1"/>
  <c r="M98" i="4"/>
  <c r="O98" i="4" s="1"/>
  <c r="M91" i="4"/>
  <c r="O91" i="4" s="1"/>
  <c r="M82" i="4"/>
  <c r="O82" i="4" s="1"/>
  <c r="M74" i="4"/>
  <c r="O74" i="4" s="1"/>
  <c r="M66" i="4"/>
  <c r="O66" i="4" s="1"/>
  <c r="M57" i="4"/>
  <c r="O57" i="4" s="1"/>
  <c r="M81" i="4"/>
  <c r="O81" i="4" s="1"/>
  <c r="M54" i="4"/>
  <c r="O54" i="4" s="1"/>
  <c r="M113" i="4"/>
  <c r="O113" i="4" s="1"/>
  <c r="M88" i="4"/>
  <c r="O88" i="4" s="1"/>
  <c r="M79" i="4"/>
  <c r="O79" i="4" s="1"/>
  <c r="M64" i="4"/>
  <c r="O64" i="4" s="1"/>
  <c r="M53" i="4"/>
  <c r="O53" i="4" s="1"/>
  <c r="M40" i="4"/>
  <c r="O40" i="4" s="1"/>
  <c r="M28" i="4"/>
  <c r="O28" i="4" s="1"/>
  <c r="M16" i="4"/>
  <c r="O16" i="4" s="1"/>
  <c r="M112" i="4"/>
  <c r="O112" i="4" s="1"/>
  <c r="M77" i="4"/>
  <c r="O77" i="4" s="1"/>
  <c r="M104" i="4"/>
  <c r="O104" i="4" s="1"/>
  <c r="M30" i="4"/>
  <c r="O30" i="4" s="1"/>
  <c r="O90" i="4"/>
  <c r="M111" i="4"/>
  <c r="O111" i="4" s="1"/>
  <c r="M94" i="4"/>
  <c r="O94" i="4" s="1"/>
  <c r="M85" i="4"/>
  <c r="O85" i="4" s="1"/>
  <c r="M76" i="4"/>
  <c r="O76" i="4" s="1"/>
  <c r="M37" i="4"/>
  <c r="O37" i="4" s="1"/>
  <c r="M13" i="4"/>
  <c r="O13" i="4" s="1"/>
  <c r="M109" i="4"/>
  <c r="O109" i="4" s="1"/>
  <c r="M75" i="4"/>
  <c r="O75" i="4" s="1"/>
  <c r="M114" i="4"/>
  <c r="O114" i="4" s="1"/>
  <c r="M18" i="4"/>
  <c r="O18" i="4" s="1"/>
  <c r="M89" i="4"/>
  <c r="O89" i="4" s="1"/>
  <c r="M65" i="4"/>
  <c r="O65" i="4" s="1"/>
  <c r="M41" i="4"/>
  <c r="O41" i="4" s="1"/>
  <c r="M29" i="4"/>
  <c r="O29" i="4" s="1"/>
  <c r="M17" i="4"/>
  <c r="M95" i="4"/>
  <c r="O95" i="4" s="1"/>
  <c r="M87" i="4"/>
  <c r="O87" i="4" s="1"/>
  <c r="M78" i="4"/>
  <c r="O78" i="4" s="1"/>
  <c r="M39" i="4"/>
  <c r="O39" i="4" s="1"/>
  <c r="M27" i="4"/>
  <c r="O27" i="4" s="1"/>
  <c r="M73" i="4"/>
  <c r="O73" i="4" s="1"/>
  <c r="M96" i="4"/>
  <c r="O96" i="4" s="1"/>
  <c r="M80" i="4"/>
  <c r="O80" i="4" s="1"/>
  <c r="M55" i="4"/>
  <c r="O55" i="4" s="1"/>
  <c r="AA9" i="1"/>
  <c r="W592" i="1"/>
  <c r="AA592" i="1" s="1"/>
  <c r="W593" i="1"/>
  <c r="AA593" i="1" s="1"/>
  <c r="W516" i="1"/>
  <c r="AA516" i="1" s="1"/>
  <c r="W595" i="1"/>
  <c r="AA595" i="1" s="1"/>
  <c r="W591" i="1"/>
  <c r="AA591" i="1" s="1"/>
  <c r="W594" i="1"/>
  <c r="AA594" i="1" s="1"/>
  <c r="W517" i="1"/>
  <c r="AA517" i="1" s="1"/>
  <c r="A13" i="1"/>
  <c r="W661" i="1" l="1"/>
  <c r="AC661" i="1" s="1"/>
  <c r="AE661" i="1" s="1"/>
  <c r="A15" i="1"/>
  <c r="A16" i="1" l="1"/>
  <c r="A17" i="1" l="1"/>
  <c r="A19" i="1" l="1"/>
  <c r="A21" i="1" l="1"/>
  <c r="A22" i="1" l="1"/>
  <c r="A24" i="1" l="1"/>
  <c r="A26" i="1"/>
  <c r="A28" i="1" s="1"/>
  <c r="A30" i="1" s="1"/>
  <c r="A32" i="1" l="1"/>
  <c r="A34" i="1" s="1"/>
  <c r="A35" i="1" l="1"/>
  <c r="A37" i="1" s="1"/>
  <c r="A39" i="1" s="1"/>
  <c r="A41" i="1" s="1"/>
  <c r="A43" i="1" s="1"/>
  <c r="A45" i="1" s="1"/>
  <c r="A47" i="1" s="1"/>
  <c r="A50" i="1" s="1"/>
  <c r="A52" i="1" s="1"/>
  <c r="A54" i="1" s="1"/>
  <c r="A56" i="1" s="1"/>
  <c r="A58" i="1" s="1"/>
  <c r="A59" i="1" s="1"/>
  <c r="A60" i="1" s="1"/>
  <c r="A61" i="1" s="1"/>
  <c r="A62" i="1" s="1"/>
  <c r="A63" i="1" s="1"/>
  <c r="A64" i="1" s="1"/>
  <c r="A65" i="1" s="1"/>
  <c r="A66" i="1" s="1"/>
  <c r="A69" i="1" s="1"/>
  <c r="A71" i="1" s="1"/>
  <c r="A73" i="1" s="1"/>
  <c r="A75" i="1" s="1"/>
  <c r="A78" i="1" s="1"/>
  <c r="A79" i="1" s="1"/>
  <c r="A80" i="1" s="1"/>
  <c r="A81" i="1" s="1"/>
  <c r="A83" i="1" s="1"/>
  <c r="A84" i="1" s="1"/>
  <c r="A86" i="1" s="1"/>
  <c r="A88" i="1" s="1"/>
  <c r="A90" i="1" s="1"/>
  <c r="A91" i="1" s="1"/>
  <c r="A92" i="1" s="1"/>
  <c r="A93" i="1" s="1"/>
  <c r="A95" i="1" s="1"/>
  <c r="A97" i="1" s="1"/>
  <c r="A99" i="1" s="1"/>
  <c r="A100" i="1" s="1"/>
  <c r="A103" i="1" s="1"/>
  <c r="A104" i="1" s="1"/>
  <c r="A105" i="1" s="1"/>
  <c r="A106" i="1" s="1"/>
  <c r="A107" i="1" s="1"/>
  <c r="A108" i="1" s="1"/>
  <c r="A109" i="1" s="1"/>
  <c r="A112" i="1" s="1"/>
  <c r="A115" i="1" s="1"/>
  <c r="A118" i="1" s="1"/>
  <c r="A120" i="1" s="1"/>
  <c r="A121" i="1" s="1"/>
  <c r="A122" i="1" s="1"/>
  <c r="A123" i="1" s="1"/>
  <c r="A124" i="1" s="1"/>
  <c r="A125" i="1" s="1"/>
  <c r="A127" i="1" s="1"/>
  <c r="A129" i="1" s="1"/>
  <c r="A131" i="1" s="1"/>
  <c r="A132" i="1" s="1"/>
  <c r="A133" i="1" s="1"/>
  <c r="A134" i="1" s="1"/>
  <c r="A135" i="1" s="1"/>
  <c r="A136" i="1" s="1"/>
  <c r="A137" i="1" s="1"/>
  <c r="A139" i="1" s="1"/>
  <c r="A140" i="1" s="1"/>
  <c r="A142" i="1" s="1"/>
  <c r="A144" i="1" s="1"/>
  <c r="A146" i="1" s="1"/>
  <c r="A148" i="1" s="1"/>
  <c r="A150" i="1" s="1"/>
  <c r="A151" i="1" s="1"/>
  <c r="A152" i="1" s="1"/>
  <c r="A154" i="1" s="1"/>
  <c r="A156" i="1" s="1"/>
  <c r="A157" i="1" s="1"/>
  <c r="A159" i="1" s="1"/>
  <c r="A161" i="1" s="1"/>
  <c r="A162" i="1" s="1"/>
  <c r="A163" i="1" s="1"/>
  <c r="A164" i="1" s="1"/>
  <c r="A165" i="1" s="1"/>
  <c r="A166" i="1" s="1"/>
  <c r="A167" i="1" s="1"/>
  <c r="A168" i="1" s="1"/>
  <c r="A169" i="1" s="1"/>
  <c r="A171" i="1" s="1"/>
  <c r="A172" i="1" s="1"/>
  <c r="A174" i="1" s="1"/>
  <c r="A176" i="1" s="1"/>
  <c r="A177" i="1" s="1"/>
  <c r="A179" i="1" s="1"/>
  <c r="A181" i="1" s="1"/>
  <c r="A182" i="1" s="1"/>
  <c r="A183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200" i="1" s="1"/>
  <c r="A201" i="1" s="1"/>
  <c r="A202" i="1" s="1"/>
  <c r="A204" i="1" s="1"/>
  <c r="A207" i="1" s="1"/>
  <c r="A208" i="1" s="1"/>
  <c r="A210" i="1" s="1"/>
  <c r="A212" i="1" s="1"/>
  <c r="A214" i="1" s="1"/>
  <c r="A215" i="1" s="1"/>
  <c r="A217" i="1" s="1"/>
  <c r="A220" i="1" s="1"/>
  <c r="A222" i="1" s="1"/>
  <c r="A223" i="1" s="1"/>
  <c r="A224" i="1" s="1"/>
  <c r="A225" i="1" s="1"/>
  <c r="A226" i="1" s="1"/>
  <c r="A228" i="1" s="1"/>
  <c r="A229" i="1" s="1"/>
  <c r="A231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5" i="1" s="1"/>
  <c r="A246" i="1" s="1"/>
  <c r="A247" i="1" s="1"/>
  <c r="A248" i="1" s="1"/>
  <c r="A249" i="1" s="1"/>
  <c r="A250" i="1" s="1"/>
  <c r="A251" i="1" s="1"/>
  <c r="A253" i="1" s="1"/>
  <c r="A254" i="1" l="1"/>
  <c r="A256" i="1" s="1"/>
  <c r="A258" i="1" l="1"/>
  <c r="A259" i="1" s="1"/>
  <c r="A261" i="1" s="1"/>
  <c r="A263" i="1" l="1"/>
  <c r="A264" i="1" l="1"/>
  <c r="A265" i="1" l="1"/>
  <c r="A266" i="1" l="1"/>
  <c r="A268" i="1" l="1"/>
  <c r="A269" i="1" s="1"/>
  <c r="A270" i="1" s="1"/>
  <c r="A271" i="1" s="1"/>
  <c r="A275" i="1" s="1"/>
  <c r="A277" i="1" s="1"/>
  <c r="A278" i="1" s="1"/>
  <c r="A279" i="1" s="1"/>
  <c r="A280" i="1" s="1"/>
  <c r="A281" i="1" s="1"/>
  <c r="A282" i="1" s="1"/>
  <c r="A284" i="1" s="1"/>
  <c r="A285" i="1" s="1"/>
  <c r="A286" i="1" s="1"/>
  <c r="A287" i="1" s="1"/>
  <c r="A289" i="1" s="1"/>
  <c r="A292" i="1" s="1"/>
  <c r="A295" i="1" s="1"/>
  <c r="A297" i="1" s="1"/>
  <c r="A300" i="1" s="1"/>
  <c r="A301" i="1" s="1"/>
  <c r="A302" i="1" s="1"/>
  <c r="A303" i="1" s="1"/>
  <c r="A304" i="1" s="1"/>
  <c r="A307" i="1" s="1"/>
  <c r="A308" i="1" s="1"/>
  <c r="A309" i="1" s="1"/>
  <c r="A310" i="1" s="1"/>
  <c r="A311" i="1" s="1"/>
  <c r="A314" i="1" s="1"/>
  <c r="A316" i="1" s="1"/>
  <c r="A317" i="1" s="1"/>
  <c r="A318" i="1" s="1"/>
  <c r="A319" i="1" s="1"/>
  <c r="A320" i="1" s="1"/>
  <c r="A321" i="1" s="1"/>
  <c r="A322" i="1" s="1"/>
  <c r="A323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40" i="1" s="1"/>
  <c r="A341" i="1" s="1"/>
  <c r="A347" i="1" s="1"/>
  <c r="A348" i="1" s="1"/>
  <c r="A349" i="1" s="1"/>
  <c r="A353" i="1" s="1"/>
  <c r="A354" i="1" s="1"/>
  <c r="A355" i="1" s="1"/>
  <c r="A356" i="1" s="1"/>
  <c r="A358" i="1" s="1"/>
  <c r="A360" i="1" s="1"/>
  <c r="A364" i="1" s="1"/>
  <c r="A366" i="1" s="1"/>
  <c r="A368" i="1" s="1"/>
  <c r="A370" i="1" s="1"/>
  <c r="A372" i="1" s="1"/>
  <c r="A375" i="1" s="1"/>
  <c r="A376" i="1" s="1"/>
  <c r="A377" i="1" s="1"/>
  <c r="A379" i="1" s="1"/>
  <c r="A380" i="1" s="1"/>
  <c r="A381" i="1" s="1"/>
  <c r="A382" i="1" s="1"/>
  <c r="A383" i="1" s="1"/>
  <c r="A384" i="1" s="1"/>
  <c r="A385" i="1" s="1"/>
  <c r="A387" i="1" s="1"/>
  <c r="A388" i="1" s="1"/>
  <c r="A389" i="1" s="1"/>
  <c r="A391" i="1" s="1"/>
  <c r="A392" i="1" s="1"/>
  <c r="A393" i="1" s="1"/>
  <c r="A395" i="1" s="1"/>
  <c r="A396" i="1" s="1"/>
  <c r="A397" i="1" s="1"/>
  <c r="A398" i="1" s="1"/>
  <c r="A401" i="1" s="1"/>
  <c r="A404" i="1" s="1"/>
  <c r="A406" i="1" s="1"/>
  <c r="A408" i="1" s="1"/>
  <c r="A409" i="1" s="1"/>
  <c r="A412" i="1" s="1"/>
  <c r="A415" i="1" s="1"/>
  <c r="A418" i="1" s="1"/>
  <c r="A420" i="1" s="1"/>
  <c r="A421" i="1" s="1"/>
  <c r="A424" i="1" s="1"/>
  <c r="A427" i="1" s="1"/>
  <c r="A429" i="1" s="1"/>
  <c r="A430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2" i="1" s="1"/>
  <c r="A474" i="1" s="1"/>
  <c r="A476" i="1" s="1"/>
  <c r="A477" i="1" s="1"/>
  <c r="A478" i="1" s="1"/>
  <c r="A480" i="1" s="1"/>
  <c r="A482" i="1" s="1"/>
  <c r="A483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9" i="1" s="1"/>
  <c r="A502" i="1" s="1"/>
  <c r="A503" i="1" s="1"/>
  <c r="A504" i="1" s="1"/>
  <c r="A505" i="1" s="1"/>
  <c r="A506" i="1" s="1"/>
  <c r="A507" i="1" s="1"/>
  <c r="A508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8" i="1" s="1"/>
  <c r="A529" i="1" s="1"/>
  <c r="A530" i="1" s="1"/>
  <c r="A531" i="1" s="1"/>
  <c r="A532" i="1" s="1"/>
  <c r="A533" i="1" s="1"/>
  <c r="A534" i="1" s="1"/>
  <c r="A536" i="1" s="1"/>
  <c r="A537" i="1" s="1"/>
  <c r="A538" i="1" s="1"/>
  <c r="A539" i="1" s="1"/>
  <c r="A540" i="1" s="1"/>
  <c r="A541" i="1" s="1"/>
  <c r="A542" i="1" s="1"/>
  <c r="A543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1" i="1" s="1"/>
  <c r="A563" i="1" s="1"/>
  <c r="A565" i="1" s="1"/>
  <c r="A566" i="1" s="1"/>
  <c r="A567" i="1" s="1"/>
  <c r="A568" i="1" s="1"/>
  <c r="A569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8" i="1" s="1"/>
  <c r="A599" i="1" s="1"/>
  <c r="A601" i="1" s="1"/>
  <c r="A602" i="1" s="1"/>
  <c r="A603" i="1" s="1"/>
  <c r="A604" i="1" s="1"/>
  <c r="A605" i="1" s="1"/>
  <c r="A607" i="1" s="1"/>
  <c r="A608" i="1" s="1"/>
  <c r="A609" i="1" s="1"/>
  <c r="A610" i="1" s="1"/>
  <c r="A611" i="1" s="1"/>
  <c r="A612" i="1" s="1"/>
  <c r="A613" i="1" s="1"/>
  <c r="A614" i="1" s="1"/>
  <c r="A615" i="1" s="1"/>
  <c r="A617" i="1" s="1"/>
  <c r="A618" i="1" s="1"/>
  <c r="A619" i="1" s="1"/>
  <c r="A620" i="1" s="1"/>
  <c r="A621" i="1" s="1"/>
  <c r="A623" i="1" s="1"/>
  <c r="A625" i="1" s="1"/>
  <c r="A627" i="1" s="1"/>
  <c r="A629" i="1" s="1"/>
  <c r="A631" i="1" s="1"/>
  <c r="A633" i="1" s="1"/>
  <c r="A634" i="1" s="1"/>
  <c r="A635" i="1" s="1"/>
  <c r="A636" i="1" s="1"/>
  <c r="A637" i="1" s="1"/>
  <c r="A638" i="1" s="1"/>
  <c r="A639" i="1" s="1"/>
  <c r="A640" i="1" s="1"/>
  <c r="A642" i="1" s="1"/>
  <c r="A645" i="1" s="1"/>
  <c r="A646" i="1" s="1"/>
  <c r="A647" i="1" s="1"/>
  <c r="A648" i="1" s="1"/>
  <c r="A649" i="1" s="1"/>
  <c r="A650" i="1" s="1"/>
  <c r="M7" i="2" s="1"/>
  <c r="A12" i="2" l="1"/>
  <c r="J12" i="2"/>
  <c r="K12" i="2"/>
  <c r="N12" i="2"/>
  <c r="E7" i="2"/>
  <c r="G12" i="2"/>
  <c r="J7" i="2"/>
  <c r="G7" i="2"/>
  <c r="I12" i="2"/>
  <c r="L12" i="2"/>
  <c r="N7" i="2"/>
  <c r="I7" i="2"/>
  <c r="K7" i="2"/>
  <c r="D7" i="2"/>
  <c r="L7" i="2"/>
  <c r="D12" i="2"/>
  <c r="M12" i="2"/>
  <c r="H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bangaon</author>
  </authors>
  <commentList>
    <comment ref="Q7" authorId="0" shapeId="0" xr:uid="{72B3A21D-EC5F-4DF5-B324-76518D8FB2BE}">
      <text>
        <r>
          <rPr>
            <b/>
            <sz val="9"/>
            <color indexed="81"/>
            <rFont val="Tahoma"/>
            <family val="2"/>
          </rPr>
          <t>bangaon:</t>
        </r>
        <r>
          <rPr>
            <sz val="9"/>
            <color indexed="81"/>
            <rFont val="Tahoma"/>
            <family val="2"/>
          </rPr>
          <t xml:space="preserve">
ara</t>
        </r>
      </text>
    </comment>
  </commentList>
</comments>
</file>

<file path=xl/sharedStrings.xml><?xml version="1.0" encoding="utf-8"?>
<sst xmlns="http://schemas.openxmlformats.org/spreadsheetml/2006/main" count="2326" uniqueCount="576">
  <si>
    <t xml:space="preserve">महाराष्ट्र शासन राजपत्र असाधारण भाग चार- ब डिसेबर 2, २०१५/ अग्रहायन 11, शके १९३७ </t>
  </si>
  <si>
    <t xml:space="preserve">मुख्य नियमासोबत जोडलेल्या नमुना 8 ऐवजी सोबत पुढील नमुना समाविष्ठ करण्यात येईल </t>
  </si>
  <si>
    <t xml:space="preserve">नमुना 8 </t>
  </si>
  <si>
    <t>नियम 32 (1 )</t>
  </si>
  <si>
    <t xml:space="preserve">अ. क्र. </t>
  </si>
  <si>
    <t>सवंर्ग</t>
  </si>
  <si>
    <t>शौचालय</t>
  </si>
  <si>
    <t xml:space="preserve">माल मत्ता क्र. </t>
  </si>
  <si>
    <t>मालकाचे नाव</t>
  </si>
  <si>
    <t xml:space="preserve">माल मत्तेचे वर्णन </t>
  </si>
  <si>
    <t xml:space="preserve">मिळ कत बांध कामाचे वर्षे </t>
  </si>
  <si>
    <t xml:space="preserve">लांबी </t>
  </si>
  <si>
    <t xml:space="preserve">रुंदी </t>
  </si>
  <si>
    <t>क्षेत्रफळ चौ. फुट</t>
  </si>
  <si>
    <t xml:space="preserve">क्षेत्रफळ  चौ. मीटर </t>
  </si>
  <si>
    <t>रेडीरेकनर दर प्रति चौ. मी ( रुपये )</t>
  </si>
  <si>
    <t xml:space="preserve">इमार तीचे वयो मानो नुसार टक्के वारी </t>
  </si>
  <si>
    <t xml:space="preserve">घसारा दर </t>
  </si>
  <si>
    <t xml:space="preserve">इमा रती च्या वापरा नुसार भारांक </t>
  </si>
  <si>
    <t>भांडवली मूल्य ( रुपये )</t>
  </si>
  <si>
    <t xml:space="preserve">भांडवली भागाची रक्कम </t>
  </si>
  <si>
    <t>करा चा दर (पैसे)</t>
  </si>
  <si>
    <t>कराची रक्कम (रुपये)</t>
  </si>
  <si>
    <t>प्रभाग</t>
  </si>
  <si>
    <t xml:space="preserve">फीट </t>
  </si>
  <si>
    <t>जमी न</t>
  </si>
  <si>
    <t>ईमारत</t>
  </si>
  <si>
    <t>बांधकाम</t>
  </si>
  <si>
    <t xml:space="preserve">घर पट्टी </t>
  </si>
  <si>
    <t xml:space="preserve">दिवा बत्ती </t>
  </si>
  <si>
    <t xml:space="preserve">आरोग्य </t>
  </si>
  <si>
    <t>पाणीपट्टी</t>
  </si>
  <si>
    <t>एकूण</t>
  </si>
  <si>
    <t>रेखा रेकचंद टेभंरे</t>
  </si>
  <si>
    <t>स्वता</t>
  </si>
  <si>
    <t>माती</t>
  </si>
  <si>
    <t>राजकुमार रेकचंद टेंभरे</t>
  </si>
  <si>
    <t>खेमराज नंदराम टेंभरे</t>
  </si>
  <si>
    <t>योगेश्वर नंदराम टेंभरे</t>
  </si>
  <si>
    <t>भोजराज  चैतराम घासले</t>
  </si>
  <si>
    <t>सुमञा गोपाल औरासे</t>
  </si>
  <si>
    <t>शामलाल उरकुडा भोयर</t>
  </si>
  <si>
    <t>सिमेंट विटा</t>
  </si>
  <si>
    <t>छगनलाल झोलन औरासे</t>
  </si>
  <si>
    <t>राजेश छगनलाल औरासे</t>
  </si>
  <si>
    <t>जगन झोलन औरासे</t>
  </si>
  <si>
    <t>तुलाराम मंगरु औरासे</t>
  </si>
  <si>
    <t>सुरेष श्रीराम गावळ</t>
  </si>
  <si>
    <t>निलकंठ अशोक औरासे</t>
  </si>
  <si>
    <t>हिवराज अशोक औरासे</t>
  </si>
  <si>
    <t>गणु आसाराम कृष्णा</t>
  </si>
  <si>
    <t>मयाराम कोल्हु औरासे</t>
  </si>
  <si>
    <t>शिवराम कोल्हु औरासे</t>
  </si>
  <si>
    <t>वासुदेव दसाराम पटले</t>
  </si>
  <si>
    <t xml:space="preserve">मातीचे </t>
  </si>
  <si>
    <t>योगराज विक्रम कटरे</t>
  </si>
  <si>
    <t>मातीचे</t>
  </si>
  <si>
    <t>सहसराम नत्थु कृष्णा</t>
  </si>
  <si>
    <t>धनलाल काशिराम कृष्णा</t>
  </si>
  <si>
    <t>मुकुंदा काशीराम कृष्णा</t>
  </si>
  <si>
    <t>दिपक भरतराम गौतम</t>
  </si>
  <si>
    <t>सचिन भरतराम गौतम</t>
  </si>
  <si>
    <t>मनोहर आडकु घासले</t>
  </si>
  <si>
    <t>ग्यानीराम केवळराम घासले</t>
  </si>
  <si>
    <t>विटा माती</t>
  </si>
  <si>
    <t>विजय घनशाम सोनवाने</t>
  </si>
  <si>
    <t>विटामाती</t>
  </si>
  <si>
    <t>चुन्नीलाल बोदंरु सय्याम</t>
  </si>
  <si>
    <t>लोकचंद बोदंरु सय्याम</t>
  </si>
  <si>
    <t>राधेशाम बळीराम सय्याम</t>
  </si>
  <si>
    <t>बळीराम डोकु सय्याम</t>
  </si>
  <si>
    <t>दिनदयाल रुकन सय्याम</t>
  </si>
  <si>
    <t>मयाराम रुकन सय्याम</t>
  </si>
  <si>
    <t>दयाराम रुकन सय्याम</t>
  </si>
  <si>
    <t>केवळराम रामजी उईके</t>
  </si>
  <si>
    <t>उदाराम गोबरु पंधरे</t>
  </si>
  <si>
    <t>सोमाजी रामजी उईके</t>
  </si>
  <si>
    <t>नेवळराम रामजी उईके</t>
  </si>
  <si>
    <t>गोमाजी बकाराम उईके</t>
  </si>
  <si>
    <t>प्रेमलाल सोमाजी उईके</t>
  </si>
  <si>
    <t>मातीच</t>
  </si>
  <si>
    <t>नंदलाल दामजी उईके</t>
  </si>
  <si>
    <t>बाळकृष्ण दामजी उईके</t>
  </si>
  <si>
    <t>सुखदेव सदाशिव उईके</t>
  </si>
  <si>
    <t>बेनीराम अंबर वरकडे</t>
  </si>
  <si>
    <t>हिवराज परसराम सयाम</t>
  </si>
  <si>
    <t>भाऊराज परसराम सय्याम</t>
  </si>
  <si>
    <t>सारकन केशोराव कुभंरे</t>
  </si>
  <si>
    <t>शिसुला ईसुलाल वरकडे</t>
  </si>
  <si>
    <t>विश्वनाथ नत्थु टेकाम</t>
  </si>
  <si>
    <t xml:space="preserve">कलमेश्वर नत्थु टेकाम </t>
  </si>
  <si>
    <t>तिर्थराज शैलेद्रं बोपचे</t>
  </si>
  <si>
    <t>छायाबाई दिलीप राहागंडाले</t>
  </si>
  <si>
    <t>संतोष हरीचंद येळे</t>
  </si>
  <si>
    <t>कुमेद्रं हरीचंद येळे</t>
  </si>
  <si>
    <t>ओमप्रकाश नेकराम कटरे</t>
  </si>
  <si>
    <t>नरेश नेकराम कटरे</t>
  </si>
  <si>
    <t>लोकराम सरजु कटरे</t>
  </si>
  <si>
    <t>सरस्वता सरजु कटरे</t>
  </si>
  <si>
    <t>रुकमाबाई कारु मरसकोल्हे</t>
  </si>
  <si>
    <t>श्रीराम कारु मरस्कोल्हे</t>
  </si>
  <si>
    <t>मेवचंद कोडुं धुर्वे</t>
  </si>
  <si>
    <t>मळगु पुना मरसकोल्हे</t>
  </si>
  <si>
    <t>भोजराज मळगु मरस्कोल्हे</t>
  </si>
  <si>
    <t>विटा मातीचे</t>
  </si>
  <si>
    <t>हेमराज मळगु मरस्कोल्हे</t>
  </si>
  <si>
    <t>किसन लक्ष्मन येल्ले</t>
  </si>
  <si>
    <t>प्रकाश लक्ष्मन येल्ले</t>
  </si>
  <si>
    <t>विकास लक्ष्मन येल्ले</t>
  </si>
  <si>
    <t>योगराज दुलीचंद प्रधान</t>
  </si>
  <si>
    <t>देवचंद दुलीचंद प्रधान</t>
  </si>
  <si>
    <t>ईन्साराम वळगु गावळ</t>
  </si>
  <si>
    <t>बिसराम दुलिचंद प्रधान</t>
  </si>
  <si>
    <t>नरेश चितांमन येळे</t>
  </si>
  <si>
    <t>रतिराम मोडकु दिहारी</t>
  </si>
  <si>
    <t>भरत मोडकु दिहारी</t>
  </si>
  <si>
    <t>दुधराज अर्जुन पटले</t>
  </si>
  <si>
    <t>हेमराज काशिराम कृष्णा</t>
  </si>
  <si>
    <t xml:space="preserve">शामलाल काशिराम कृष्णा </t>
  </si>
  <si>
    <t>केशोराव कोल्हु कुभंरे</t>
  </si>
  <si>
    <t>सुनीता संतोष कुंभरे</t>
  </si>
  <si>
    <t>गोविंद शालीकराम येळे</t>
  </si>
  <si>
    <t>भुमराज गोविंद येळे</t>
  </si>
  <si>
    <t>खेमराज गोविंद येळे</t>
  </si>
  <si>
    <t>सरस्वता कुशन गावळ</t>
  </si>
  <si>
    <t>ओमप्रकाश कुसन गावळ</t>
  </si>
  <si>
    <t>बानुदास आसाराम कृष्णा</t>
  </si>
  <si>
    <t>अविनाश बिसराम प्रधान</t>
  </si>
  <si>
    <t>मेघश्याम कोंडु धुर्वे</t>
  </si>
  <si>
    <t xml:space="preserve">राजकुमार दुधराम मसराम </t>
  </si>
  <si>
    <t>रामेश्वर महादेव रोकडे</t>
  </si>
  <si>
    <t>सुखदेव फुलीचंद उईके</t>
  </si>
  <si>
    <t>शामलाल डोकु सय्याम</t>
  </si>
  <si>
    <t>बाबुलाल अंबरु उईके</t>
  </si>
  <si>
    <t>दिलवंता निलकंठ उईके</t>
  </si>
  <si>
    <t>गौरीशंकर दिलीप रहांगडाले</t>
  </si>
  <si>
    <t>यशवंत रुकन सय्याम</t>
  </si>
  <si>
    <t>हरीचंद अमृत कटरे</t>
  </si>
  <si>
    <t>राजकुमार हरीचंद कटरे</t>
  </si>
  <si>
    <t>गुलाब देबीलाल घरत</t>
  </si>
  <si>
    <t>नितेश देबीलाल घरत</t>
  </si>
  <si>
    <t>गुनीलाल सोमा कोसरे</t>
  </si>
  <si>
    <t>धनलाल चंदर गावळ</t>
  </si>
  <si>
    <t>कौसल्या ईसन गावळ</t>
  </si>
  <si>
    <t>रुपचंद बिसन गावळ</t>
  </si>
  <si>
    <t>ओमप्रकाश बिसन गावळ</t>
  </si>
  <si>
    <t>विटा सिमेंट</t>
  </si>
  <si>
    <t>राजकुमार बिसन गावळ</t>
  </si>
  <si>
    <t>रामचंद किसन गावळ</t>
  </si>
  <si>
    <t>संपत यादोराव भंडारी</t>
  </si>
  <si>
    <t>बाबुलाल यादोराव भंडारी</t>
  </si>
  <si>
    <t>सोमाजी उरकुडा चाकाटे</t>
  </si>
  <si>
    <t>विरेद्रं सुकाजी चाकाटे</t>
  </si>
  <si>
    <t>चंद्रशेखर सुकाजी चाकाटे</t>
  </si>
  <si>
    <t>रमेश सुकाजी चाकाटे</t>
  </si>
  <si>
    <t>विजय सुकाजी चाकाटे</t>
  </si>
  <si>
    <t>वातु बकाराम राऊत</t>
  </si>
  <si>
    <t>सेवंताबाई बळीराम गावळ</t>
  </si>
  <si>
    <t>मुरलीधर उरकुडा बिसेन</t>
  </si>
  <si>
    <t>यशवंत शालीकराम येळे</t>
  </si>
  <si>
    <t>शोभा भरतराम गौतम</t>
  </si>
  <si>
    <t>प्रल्हाद भरतलाल बोपचे</t>
  </si>
  <si>
    <t>देवचंद धोडुं राहागंडाले</t>
  </si>
  <si>
    <t>प्रमोद देवचंद रहांगडाले</t>
  </si>
  <si>
    <t>विनोद देवचंद रहांगडाले</t>
  </si>
  <si>
    <t>गजलाल कोदु राहागंडाले</t>
  </si>
  <si>
    <t>देवेंद्र गजलाल रहांगडाले</t>
  </si>
  <si>
    <t>महेंद्र गजलाल रहांगडाले</t>
  </si>
  <si>
    <t>ओमकार अतांराम कटरे</t>
  </si>
  <si>
    <t>वंचळाबाई चैतराम परतेकी</t>
  </si>
  <si>
    <t>हिरकन घनशाम कोवाचे</t>
  </si>
  <si>
    <t>रेखलाल रतिराम उईके</t>
  </si>
  <si>
    <t>मुलचंद रतीराम उईके</t>
  </si>
  <si>
    <t>योगराज शामलाल तुरकर</t>
  </si>
  <si>
    <t>शामलाल दयाराम तुरकर</t>
  </si>
  <si>
    <t>मुनेश्वर शामलाल तुरकर</t>
  </si>
  <si>
    <t>ओमप्रकाश जयलाल कटरे</t>
  </si>
  <si>
    <t>जयलाल मनिराम कटरे</t>
  </si>
  <si>
    <t>भोलाराम जयलाल कटरे</t>
  </si>
  <si>
    <t>लखन फुल्लु ठाकुर</t>
  </si>
  <si>
    <t>सुखदेव यशवंत वरकडे</t>
  </si>
  <si>
    <t>शालीकराम यशवंत वरकडे</t>
  </si>
  <si>
    <t>नानाजी शालीकराम येळे</t>
  </si>
  <si>
    <t>रुपलाल श्रावन येळे</t>
  </si>
  <si>
    <t>मोहन जानु कोडवते</t>
  </si>
  <si>
    <t>किसन गोविंदा राऊत</t>
  </si>
  <si>
    <t>धुरपता मोडकु कटरे</t>
  </si>
  <si>
    <t>अनिल मोडकु कटरे</t>
  </si>
  <si>
    <t>प्रकाश मोडकु कटरे</t>
  </si>
  <si>
    <t>राधनबाई खुशाल कटरे</t>
  </si>
  <si>
    <t>धनेश्वरी ओमप्रकाश टेंभरे</t>
  </si>
  <si>
    <t>ओमप्रकाश हिरालाल रहांगडाले</t>
  </si>
  <si>
    <t>हिरालाल मुन्शी राहागंडाले</t>
  </si>
  <si>
    <t>होरीलाल मुन्शी राहागंडाले</t>
  </si>
  <si>
    <t>ओमप्रकाश सुरजलाल कटरे</t>
  </si>
  <si>
    <t>जोशीराम धोंडु टेकाम</t>
  </si>
  <si>
    <t>रविकुमार बाबुलाल कटरे</t>
  </si>
  <si>
    <t>कुवरलाल अतांराम कटरे</t>
  </si>
  <si>
    <t>सिधुंबाई देवलाल कटरे</t>
  </si>
  <si>
    <t>भाऊलाल अतांराम कटरे</t>
  </si>
  <si>
    <t>अनुसया भोजराज कटरे</t>
  </si>
  <si>
    <t>नेवरलाल अंताराम कटरे</t>
  </si>
  <si>
    <t>आरसीसी</t>
  </si>
  <si>
    <t>दुसरा मजला</t>
  </si>
  <si>
    <t>किशोर काशीराम कवरे</t>
  </si>
  <si>
    <t>ज्ञानेश्वर काशीराम कवरे</t>
  </si>
  <si>
    <t>विजय काशीराम कवरे</t>
  </si>
  <si>
    <t>नुतनलाल धोंडु राहांगडाले</t>
  </si>
  <si>
    <t>कोंडु उरकुडा राहागंडाले</t>
  </si>
  <si>
    <t>केशोराव बुधराम भलावी</t>
  </si>
  <si>
    <t>बुधराम सिताराम भलावी</t>
  </si>
  <si>
    <t>महेश हिरालाल अग्रवाल</t>
  </si>
  <si>
    <t>शंकर नत्थु वाघाडे</t>
  </si>
  <si>
    <t>आंनदराव रामलाल चौधरी</t>
  </si>
  <si>
    <t>कौतुका रामलाल चौधरी</t>
  </si>
  <si>
    <t>योगराज धनलाल चौधरी</t>
  </si>
  <si>
    <t>जितेंद्र योगराज चौधरी</t>
  </si>
  <si>
    <t>भिमराज धनलाल चौधरी</t>
  </si>
  <si>
    <t>उमाशंकर भिमराज चौधरी</t>
  </si>
  <si>
    <t>मोतीराम भिवा कवरे</t>
  </si>
  <si>
    <t>अगंद रामजी कवरे</t>
  </si>
  <si>
    <t>ललीता योगराज कवरे</t>
  </si>
  <si>
    <t>राधनबाई राधेलाल कवरे</t>
  </si>
  <si>
    <t>अनिल राधेलाल कवरे</t>
  </si>
  <si>
    <t>शोभेलाल धर्मा कवरे</t>
  </si>
  <si>
    <t>दुलीचंद धर्मा कवरे</t>
  </si>
  <si>
    <t>ओमकार देबीलाल कवरे</t>
  </si>
  <si>
    <t>रामेश्वर देबीलाल कवरे</t>
  </si>
  <si>
    <t>व्यकंट ब्रिजलाल कवरे</t>
  </si>
  <si>
    <t>गंगाराम ब्रिजलाल कवरे</t>
  </si>
  <si>
    <t>ईश्वर प्रल्हाद कवरे</t>
  </si>
  <si>
    <t>प्रल्हाद शिवराम कवरे</t>
  </si>
  <si>
    <t>लोकचंद शिवराम कवरे</t>
  </si>
  <si>
    <t>सयनबाई बाबुराव सुर्यवंशी</t>
  </si>
  <si>
    <t>देवाजी महागु बन्सोड</t>
  </si>
  <si>
    <t>रेवंताबाई शंकर वाघाडे</t>
  </si>
  <si>
    <t>विमलाबाई जगतराम राहागंडाले</t>
  </si>
  <si>
    <t>हिरालाल परसराम पटले</t>
  </si>
  <si>
    <t>परसराम बेनीराम पटले</t>
  </si>
  <si>
    <t>फुलीचंद धाडु कटरे</t>
  </si>
  <si>
    <t>पुणेश्वरी फुलिचंद कटरे</t>
  </si>
  <si>
    <t>कुसनलाल कोदु राहागंडाले</t>
  </si>
  <si>
    <t>कोदु शिवराम राहागंडाले</t>
  </si>
  <si>
    <t>बाबुलाल नत्थु कटरे</t>
  </si>
  <si>
    <t>धनराज नत्थु कटरे</t>
  </si>
  <si>
    <t>पवनकुमार धनराज कटरे</t>
  </si>
  <si>
    <t>नरेश धनराज कटरे</t>
  </si>
  <si>
    <t>छन्नीलाल दुर्जन पारधी</t>
  </si>
  <si>
    <t>पृथ्विराज दुर्जन पारधी</t>
  </si>
  <si>
    <t>हेमराज सुकाजी कटरे</t>
  </si>
  <si>
    <t>रमेश नंदलाल चौधरी</t>
  </si>
  <si>
    <t>युवराज रमेश चौधरी</t>
  </si>
  <si>
    <t>जिवनलाल नंदलाल चौधरी</t>
  </si>
  <si>
    <t>नोकराम जिवनलाल चौधरी</t>
  </si>
  <si>
    <t>राजेश जिवनलाल चौधरी</t>
  </si>
  <si>
    <t>मुलचंद दादु कुर्वे</t>
  </si>
  <si>
    <t>राजेंद्र मुलचंद कुर्वे</t>
  </si>
  <si>
    <t>भागवत दादु कुर्वे</t>
  </si>
  <si>
    <t>दुलीचंद आडकु सराटे</t>
  </si>
  <si>
    <t>देवचंद सोमा नेवारे</t>
  </si>
  <si>
    <t>रमेश महागुलाल कवरे</t>
  </si>
  <si>
    <t>लखु नारायण कवरे</t>
  </si>
  <si>
    <t>लक्ष्मन नारायण कवरे</t>
  </si>
  <si>
    <t>मेघराज चमरु गजभिये</t>
  </si>
  <si>
    <t>तिर्थकला हिवराज गजभिये</t>
  </si>
  <si>
    <t>हिवराज होलु गजभिये</t>
  </si>
  <si>
    <t>कालुराम मारोती सुर्यवंशी</t>
  </si>
  <si>
    <t>बेमराज प्रेमलाल राने</t>
  </si>
  <si>
    <t>प्रेमलाल धाडु  राने</t>
  </si>
  <si>
    <t>अंबर मोतीराम राने</t>
  </si>
  <si>
    <t>गोवर्धन अंबर राणे</t>
  </si>
  <si>
    <t>थानसिंग गोवर्धन राणे</t>
  </si>
  <si>
    <t>देवानंद ग्यानीराम कटरे</t>
  </si>
  <si>
    <t>योगराज ग्यानीराम कटरे</t>
  </si>
  <si>
    <t>छबीलाल ग्यानीराम कटरे</t>
  </si>
  <si>
    <t>हेमराज मय़ाराम कटरे</t>
  </si>
  <si>
    <t>तुलशी जगदिशप्रसाद अग्रवाल</t>
  </si>
  <si>
    <t>मोहनकुमार जगदिशप्रसाद अग्रवाल</t>
  </si>
  <si>
    <t>कलाबाई चुन्नीलाल कटरे</t>
  </si>
  <si>
    <t>जयलाल बेनीराम पटले</t>
  </si>
  <si>
    <t>सुमेश मालीकराम पटले</t>
  </si>
  <si>
    <t>निलेश धनलाल पटले</t>
  </si>
  <si>
    <t>उमेश धनलाल पटले</t>
  </si>
  <si>
    <t>कमलाबाई उत्तमराव येलादे</t>
  </si>
  <si>
    <t>चंद्रशेखर  उत्तमराव येलादे</t>
  </si>
  <si>
    <t>गुनीलाल ब्रिजलाल राहागंडाले</t>
  </si>
  <si>
    <t>दलीराम फुलीचंद चौधरी</t>
  </si>
  <si>
    <t>रामेश्वर गणपत बिसेन</t>
  </si>
  <si>
    <t>भाऊलाल धनलाल कटरे</t>
  </si>
  <si>
    <t>ओमकार भाऊलाल कटरे</t>
  </si>
  <si>
    <t>सुनील भाऊलाल कटरे</t>
  </si>
  <si>
    <t>तुलाराम दुर्जन बिसेन</t>
  </si>
  <si>
    <t>पकंजकुमार प्रेमनारायण अग्रवाल</t>
  </si>
  <si>
    <t>कविता कान्हुजी टेभंरे</t>
  </si>
  <si>
    <t>संतोष कान्हुजी टेंभरे</t>
  </si>
  <si>
    <t>प्रभुलाल ब्रिजलाल पारधी</t>
  </si>
  <si>
    <t>मिलकन देवचंद तुरकर</t>
  </si>
  <si>
    <t>उर्मीला छबीलाल तुरकर</t>
  </si>
  <si>
    <t>पुरुषोत्तम देवचंद तुरकर</t>
  </si>
  <si>
    <t>झनकलाल सुकचंद पारधी</t>
  </si>
  <si>
    <t>पन्नालाल सुकचंद पारधी</t>
  </si>
  <si>
    <t>धनलाल सुकचंद पारधी</t>
  </si>
  <si>
    <t>भाउलाल फुलीचंद पटले</t>
  </si>
  <si>
    <t>सिताराम भिवराम शेंडे</t>
  </si>
  <si>
    <t>रंजित सिताराम शेंडे</t>
  </si>
  <si>
    <t>लेकचंद नत्थु घुमके</t>
  </si>
  <si>
    <t>मिराबाई रामदास मेश्राम</t>
  </si>
  <si>
    <t xml:space="preserve">विटा माती </t>
  </si>
  <si>
    <t>जयवंता तुलाराम चौधरी</t>
  </si>
  <si>
    <t>छन्नुबाई जिवतराम चौधरी</t>
  </si>
  <si>
    <t>चुन्नीलाल शोभेलाल पारधी</t>
  </si>
  <si>
    <t>सिमा गणेश पटले</t>
  </si>
  <si>
    <t>शंकर रामजी कवरे</t>
  </si>
  <si>
    <t>जयेंद्र निलकंठ कवरे</t>
  </si>
  <si>
    <t>रामचंद यशवंत भुजाळे</t>
  </si>
  <si>
    <t>रेवेश्वर भाऊलाल पारधी</t>
  </si>
  <si>
    <t>योगेश भाऊलाल पारधी</t>
  </si>
  <si>
    <t>सेवकराम भाऊलाल पारधी</t>
  </si>
  <si>
    <t>मुकुंदराव ईसुलाल पारधी</t>
  </si>
  <si>
    <t>ईसुलाल गोपीचंद पारधी</t>
  </si>
  <si>
    <t>टिकेश्वर ईसुलाल पारधी</t>
  </si>
  <si>
    <t>दिनदयाल नर्बद राहागंडाले</t>
  </si>
  <si>
    <t>हुसनलाल नर्बद राहागंडाले</t>
  </si>
  <si>
    <t>रुपेश सेवकराम राहागंडाले</t>
  </si>
  <si>
    <t>जगन्नाथ केवळराम राहागंडाले</t>
  </si>
  <si>
    <t>अमृताबाई ग्यानीराम बिसेन</t>
  </si>
  <si>
    <t>बेनीराम दुलीचंद बिसेन</t>
  </si>
  <si>
    <t>भिवराम दुलीचंद बिसेन</t>
  </si>
  <si>
    <t>केशर लालचंद पटले</t>
  </si>
  <si>
    <t>ओमकार लालचंद पटले</t>
  </si>
  <si>
    <t>सेवकराम चिरंजीलाल कुर्वे</t>
  </si>
  <si>
    <t>लिखीराम बेनिराम राहागंडाले</t>
  </si>
  <si>
    <t>ईश्वरीप्रसाद तुलाराम बिसेन</t>
  </si>
  <si>
    <t>रुपलाल तुलाराम बिसेन</t>
  </si>
  <si>
    <t>लिलाबाई चिरंजीलाल कुर्वे</t>
  </si>
  <si>
    <t>नरेद्रं चिरंजीलाल कुर्वे</t>
  </si>
  <si>
    <t>पुष्पाबाई प्रेमनारायण अग्रवाल</t>
  </si>
  <si>
    <t>टिकाराम सदु कवरे</t>
  </si>
  <si>
    <t>चितांमन टिकाराम कवरे</t>
  </si>
  <si>
    <t>अंताराम टिकाराम कवदे</t>
  </si>
  <si>
    <t>प्रमिला उत्तम टेंभरे</t>
  </si>
  <si>
    <t>रामलाल नाजुकराम बिसेन</t>
  </si>
  <si>
    <t>जगदेश्वर नाजुकराम बिसेन</t>
  </si>
  <si>
    <t>काशीराम आत्माराम बिसेन</t>
  </si>
  <si>
    <t>तिलकचंद आत्माराम बिसेन</t>
  </si>
  <si>
    <t>यशवंतराव आत्माराम बिसेन</t>
  </si>
  <si>
    <t>महादेव विठोबा नेवारे</t>
  </si>
  <si>
    <t>ओमप्रकाश महादेव नेवारे</t>
  </si>
  <si>
    <t>राजेद्रं बाबुलाल कवरे</t>
  </si>
  <si>
    <t>रविद्रं बाबुलाल कवरे</t>
  </si>
  <si>
    <t>देवेद्रं बाबुलाल कवरे</t>
  </si>
  <si>
    <t>मुन्शी भादु कवरे</t>
  </si>
  <si>
    <t>गिताबाई विलास कवरे</t>
  </si>
  <si>
    <t>शुभम राजेश टेभुंरकर</t>
  </si>
  <si>
    <t>मलेश मल्लया बालसनवार</t>
  </si>
  <si>
    <t>नंदकिशोर टिकाराम मेश्राम</t>
  </si>
  <si>
    <t>द्वारकाबाई तुळशिराम मेश्राम</t>
  </si>
  <si>
    <t>प्रशांत मलेश बालसनवार</t>
  </si>
  <si>
    <t xml:space="preserve">सत्यभामा टिकाराम मेश्राम </t>
  </si>
  <si>
    <t>मधुकर टिकाराम मेश्राम</t>
  </si>
  <si>
    <t>गोपीचंद गोवर्धन मेश्राम</t>
  </si>
  <si>
    <t>प्रकाश सुस्वागंद मेश्राम</t>
  </si>
  <si>
    <t>सुस्वागंद काशिराम मेश्राम</t>
  </si>
  <si>
    <t>चितांमन नाजकुराम बिसेन</t>
  </si>
  <si>
    <t>ओमप्रकाश चिंतामन बिसेन</t>
  </si>
  <si>
    <t>शिवप्रकाश चिंतामन बिसेन</t>
  </si>
  <si>
    <t>कंठिलाल नाजुकराम बिसेन</t>
  </si>
  <si>
    <t>जितेंद्र कंठीलाल बिसेन</t>
  </si>
  <si>
    <t>देवेंद्र कंठीलाल बिसेन</t>
  </si>
  <si>
    <t>भैय्यालाल रामजी कवरे</t>
  </si>
  <si>
    <t>नोकराम रामजी कवरे</t>
  </si>
  <si>
    <t>प्रेमलाल दसरु वाघाडे</t>
  </si>
  <si>
    <t>शामलाल सदु कवरे</t>
  </si>
  <si>
    <t>तेजराम सादु कवरे</t>
  </si>
  <si>
    <t>लेकराम ठुना कवरे</t>
  </si>
  <si>
    <t>प्यारेलाल रामचंद कटरे</t>
  </si>
  <si>
    <t>भाऊलाल रामचंद कटरे</t>
  </si>
  <si>
    <t>शिवराज बसुदराव गौतम</t>
  </si>
  <si>
    <t>निलचंद सकटु बोपचे</t>
  </si>
  <si>
    <t>लेकचंद सकटु बोपचे</t>
  </si>
  <si>
    <t>मुलचंद सकटु बोपचे</t>
  </si>
  <si>
    <t>मेघराज माधो फुल्लुके</t>
  </si>
  <si>
    <t>कातांबाई निलकंठ कवरे</t>
  </si>
  <si>
    <t>निलकंठ श्रावन कवरे</t>
  </si>
  <si>
    <t>नुतनलाल ग्यानीराम चामलाटे</t>
  </si>
  <si>
    <t>बाळकृष्ण लक्ष्मन कवरे</t>
  </si>
  <si>
    <t>विष्णु बाळकृष्ण कवरे</t>
  </si>
  <si>
    <t>महेश बाळकृष्ण कवरे</t>
  </si>
  <si>
    <t>रमेश नत्थु जगणित</t>
  </si>
  <si>
    <t>सिमेट विटा</t>
  </si>
  <si>
    <t>सुकराम नत्थु जगणित</t>
  </si>
  <si>
    <t>विजय निबंराव कवरे</t>
  </si>
  <si>
    <t>संजय निबंराव कवरे</t>
  </si>
  <si>
    <t>संतोष निबंराव कवरे</t>
  </si>
  <si>
    <t>श्रीराम मोडकु ठाकरे</t>
  </si>
  <si>
    <t>खेमेश्वर श्रीराम ठाकरे</t>
  </si>
  <si>
    <t>कैलास भिमराज कवरे</t>
  </si>
  <si>
    <t>मुकेश भिमराज कवरे</t>
  </si>
  <si>
    <t>चंद्रभान रामजी कवरे</t>
  </si>
  <si>
    <t>नेपाल ग्यानीराम चामलाटे</t>
  </si>
  <si>
    <t>सुखदेव शिवराम कवरे</t>
  </si>
  <si>
    <t>प्रेमलाल मुन्शी कवरे</t>
  </si>
  <si>
    <t>पुष्पा शोभेलाल कवरे</t>
  </si>
  <si>
    <t>भरत राधेलाल कवरे</t>
  </si>
  <si>
    <t>दलपत सदु मारबदे</t>
  </si>
  <si>
    <t>जगदिश परसराम भोंडे</t>
  </si>
  <si>
    <t>सोनल ढेकल अगेरे</t>
  </si>
  <si>
    <t>वामन शामलाल कवरे</t>
  </si>
  <si>
    <t>योगराज अर्जुन चौधरी</t>
  </si>
  <si>
    <t>सुनीता रेवालाल पटले</t>
  </si>
  <si>
    <t>काशिराम आत्माराम बिसेन</t>
  </si>
  <si>
    <t>शिला सुकचंद नेवारे</t>
  </si>
  <si>
    <t>सोमालाल देवराम पटले</t>
  </si>
  <si>
    <t>छन्नुबाई निलचंद बोपचे</t>
  </si>
  <si>
    <t>सत्यभामा गोपीनाथ बावने</t>
  </si>
  <si>
    <t>सत्यशिला मनोहर वासनिक</t>
  </si>
  <si>
    <t>कुवरलाल बेनीराम पटले</t>
  </si>
  <si>
    <t>सुखराम हंसाराम टेंभरे</t>
  </si>
  <si>
    <t>धनलाल सुखदास गेडाम</t>
  </si>
  <si>
    <t>सिध्दार्थ सुखदास गेडाम</t>
  </si>
  <si>
    <t>रहिश चरणदास डोगंरे</t>
  </si>
  <si>
    <t>कुस्मन अशोक डोगंरे</t>
  </si>
  <si>
    <t>ऋषी कंटिराम कवरे</t>
  </si>
  <si>
    <t>छबीलाल ग्यानीराम बारसागडे</t>
  </si>
  <si>
    <t>डिगाबंर ग्यानीराम बारसागडे</t>
  </si>
  <si>
    <t>किसन यशवंतराव बिसेन</t>
  </si>
  <si>
    <t>नानाजी बसुदराव गौतम</t>
  </si>
  <si>
    <t>निलेश नानाजी गौतम</t>
  </si>
  <si>
    <t>मुन्नालाल बसुदराव गौतम</t>
  </si>
  <si>
    <t>सेवकराम मुन्नालाल गौतम</t>
  </si>
  <si>
    <t xml:space="preserve">कौशल मुन्नालाल गौतम </t>
  </si>
  <si>
    <t>विश्वनाथ जनु सोनवाने</t>
  </si>
  <si>
    <t>राजकुमार विश्वनाथ सोनवाने</t>
  </si>
  <si>
    <t>दशरथ गोपीचंद बिसेन</t>
  </si>
  <si>
    <t>ओमकार लटु भगत</t>
  </si>
  <si>
    <t>अनिल मंगरु कोहळे</t>
  </si>
  <si>
    <t>अशोक श्रावण कवरे</t>
  </si>
  <si>
    <t>नरेद्रं हेमराज परशुरामकर</t>
  </si>
  <si>
    <t>राजेद्रं हेमराज परशुरामकर</t>
  </si>
  <si>
    <t>कुवरलाल अंबरु राऊत</t>
  </si>
  <si>
    <t>चित्तरंजन कुवरलाल राउत</t>
  </si>
  <si>
    <t>एकनाथ सोमा कुभंरे</t>
  </si>
  <si>
    <t>दिवाकर मारोती बागडे</t>
  </si>
  <si>
    <t>सुनील गणाजी वलथरे</t>
  </si>
  <si>
    <t>छगन मनिराम परशुरामकर</t>
  </si>
  <si>
    <t>भुमेश्वर देवचंद तुरकर</t>
  </si>
  <si>
    <t>भुमराज धनलाल कटरे</t>
  </si>
  <si>
    <t>देवचंद धनलाल कटरे</t>
  </si>
  <si>
    <t>दिनेश भैय्यालाल कवरे</t>
  </si>
  <si>
    <t>जि.प.शाळा पाटेकुर्रा</t>
  </si>
  <si>
    <t>भोगवटदाराचे नाव</t>
  </si>
  <si>
    <t>इं.आ.</t>
  </si>
  <si>
    <t>दिनेश वासुदेव पटले</t>
  </si>
  <si>
    <t>धृपता धनलाल कटरे</t>
  </si>
  <si>
    <t>सेवंता किशोर सोनवाने</t>
  </si>
  <si>
    <t>मातीचा</t>
  </si>
  <si>
    <t>प्रेमलाल सोमजी उईके</t>
  </si>
  <si>
    <t>राजाराम भिवराम  उईके</t>
  </si>
  <si>
    <t>आ.यो.</t>
  </si>
  <si>
    <t>शोभीलाल चितांमन मेळे</t>
  </si>
  <si>
    <t>स्वयं.गृह</t>
  </si>
  <si>
    <t>जि.प.शाळा झुरकुटोला</t>
  </si>
  <si>
    <t>अंगणवाडी केंद्र झुरकुटोला</t>
  </si>
  <si>
    <t>हनुमान मंदीर</t>
  </si>
  <si>
    <t xml:space="preserve">सभा मंडप </t>
  </si>
  <si>
    <t>दमयंता दयाराम वरकडे</t>
  </si>
  <si>
    <t>देबीलाल नरसु घरत</t>
  </si>
  <si>
    <t>कौशला इसन गावळ</t>
  </si>
  <si>
    <t>डिगाबंर हेतराम कटरे</t>
  </si>
  <si>
    <t>ग्रामपंचायत कार्यालय</t>
  </si>
  <si>
    <t>देवलाल अतांराम कटरे</t>
  </si>
  <si>
    <t>सुनिता किशोर कवरे</t>
  </si>
  <si>
    <t>ओमकार नुतनलाल रहांगडाले</t>
  </si>
  <si>
    <t>सिमेंट  विटा</t>
  </si>
  <si>
    <t>विनायक धनराज कटरे</t>
  </si>
  <si>
    <t>भैय्यलाल धनलाल कटरे</t>
  </si>
  <si>
    <t>सार्व.</t>
  </si>
  <si>
    <t>माहेश्वरी अनिल कटरे</t>
  </si>
  <si>
    <t>सिता रामदास  शेंडे</t>
  </si>
  <si>
    <t>बुधराम बेनीराम राहागंडाले</t>
  </si>
  <si>
    <t>रविंद्र सहादेव  नेवारे</t>
  </si>
  <si>
    <t>बाबुलाल पांडुरंग कवरे</t>
  </si>
  <si>
    <t>दुर्गा राजेश टेंभुरकर</t>
  </si>
  <si>
    <t>बौद्ध विहार</t>
  </si>
  <si>
    <t>अंगणवाडी केंद्र पाटेकुर्रा</t>
  </si>
  <si>
    <t>सभामंडप पाटेकुर्रा</t>
  </si>
  <si>
    <t xml:space="preserve"> भिमराज रामजी कवरे</t>
  </si>
  <si>
    <t>विजय नानाजी गौतम</t>
  </si>
  <si>
    <t>सरकार</t>
  </si>
  <si>
    <t>मालीकराम बेनीराम पटले उर्मिला</t>
  </si>
  <si>
    <t>सपना झामेश्वर चौधरी</t>
  </si>
  <si>
    <t xml:space="preserve">भरतलाल परसराम पटले </t>
  </si>
  <si>
    <t>सत्यफुला</t>
  </si>
  <si>
    <t>धर्मराज बेनिराम रहांगडाले</t>
  </si>
  <si>
    <t>शिवनिर्मल राईस मिल पाटेकुर्रा</t>
  </si>
  <si>
    <t>उमेश नेकराम कटरे</t>
  </si>
  <si>
    <t>रामकृष्ण वातुराम घासले</t>
  </si>
  <si>
    <t>जितेंद्र हरीचंद धुर्वे</t>
  </si>
  <si>
    <t>हितेंद्र हरिचंद धुर्वे</t>
  </si>
  <si>
    <t>कैलास हेमराज सुर्यवंशी</t>
  </si>
  <si>
    <t>रविकुमार केशोराव भलावी</t>
  </si>
  <si>
    <t>खा.पा.</t>
  </si>
  <si>
    <t>जगतराम डोकु सय्याम</t>
  </si>
  <si>
    <t>तुलशीदास आसाराम कृष्णा</t>
  </si>
  <si>
    <t>आसाराम नत्थु कृष्णा (फेरफार आदेश सरपंच प्रशांत बालसनवार)</t>
  </si>
  <si>
    <t>रामकृष्ण बळीराम  सय्याम</t>
  </si>
  <si>
    <t>प्रमोद सोमजी उईके</t>
  </si>
  <si>
    <t>सुरज सुकराम पुराम</t>
  </si>
  <si>
    <t>अ.क्र.</t>
  </si>
  <si>
    <t>रस्त्याचे/वार्डाचे  नाव</t>
  </si>
  <si>
    <t>सिटी स.नं.</t>
  </si>
  <si>
    <t>मालमत्ता क्रमांक</t>
  </si>
  <si>
    <t>भोगवट दाराचे नाव</t>
  </si>
  <si>
    <t>मालमत्ता वर्णन</t>
  </si>
  <si>
    <t>मिळकत बांधकामाचे वर्ष</t>
  </si>
  <si>
    <t>लांबी</t>
  </si>
  <si>
    <t>रुंदी</t>
  </si>
  <si>
    <t>क्षेत्रफळ चौ.फुट</t>
  </si>
  <si>
    <t>क्षेत्रफळ चौ.मी.</t>
  </si>
  <si>
    <t>वार्ड क्रमांक 1</t>
  </si>
  <si>
    <t>जमिन</t>
  </si>
  <si>
    <t xml:space="preserve">ईमारत </t>
  </si>
  <si>
    <t>ईमारतीचे वयोमान</t>
  </si>
  <si>
    <t>घसारा दर</t>
  </si>
  <si>
    <t>ईमारतीच्या वापरानुसार भारांक</t>
  </si>
  <si>
    <t>भांडववली मुल्य( रुपये)</t>
  </si>
  <si>
    <t>भांडवली भागाची रक्कम</t>
  </si>
  <si>
    <t>कराचा दर (रु.)</t>
  </si>
  <si>
    <t>घर कर</t>
  </si>
  <si>
    <t>दिवाबत्ती</t>
  </si>
  <si>
    <t>आरोग्य</t>
  </si>
  <si>
    <t>पाणी कर</t>
  </si>
  <si>
    <t>एकुण</t>
  </si>
  <si>
    <t>नंतर वाढ घट झालेल्या बाबतीत आदेशाच्या संदर्भात शेरा</t>
  </si>
  <si>
    <t>बळीराम कारु मरस्कोल्हे</t>
  </si>
  <si>
    <t>पुष्पाबाई निलकंठ कवरे</t>
  </si>
  <si>
    <t>हेमलता प्रमोद गावळ</t>
  </si>
  <si>
    <t>राकेश सुस्वागंध मेश्राम</t>
  </si>
  <si>
    <t>राकेश छगनलाल औरासे</t>
  </si>
  <si>
    <t>विमला किशोर बिसेन</t>
  </si>
  <si>
    <t>अंताराम बळीराम गावळ</t>
  </si>
  <si>
    <t>महेश सुरजलाल कवरे</t>
  </si>
  <si>
    <t>शितल महेश कवरे</t>
  </si>
  <si>
    <t>ईश्वर काशिराम बिसेन</t>
  </si>
  <si>
    <t>सन 2023-27 या कालावधितील नमुना 8 कर आकारणी रजिस्टर नुसार ईमारत कर, दिवाबत्ती कर,आरोग्य कर, सामान्य पाणी कर व विशेष पाणी कर ची आकारणी करुन मासिक सभा दिनांक       /04/2023 नुसार निश्चित करण्यात आली आहे.</t>
  </si>
  <si>
    <r>
      <rPr>
        <b/>
        <sz val="16"/>
        <color theme="1"/>
        <rFont val="Kokila"/>
        <family val="2"/>
      </rPr>
      <t>ग्राम पंचायत-पाटेकुर्रा</t>
    </r>
    <r>
      <rPr>
        <b/>
        <sz val="14"/>
        <color theme="1"/>
        <rFont val="Kokila"/>
        <family val="2"/>
      </rPr>
      <t xml:space="preserve">
पंचायत समिती-सडक/अर्जूनी जिल्हा परिषद-गोंदिया
नमुना –८ (नियम३२(१)पहा
 सन २०२३- २४ ते २०२४-२५ ते २०२५-२६ ते २०२६-२७ या वर्षासाठी कर आकारणी नोंदवही
[महाराष्ट्र शासन राजपत्र अधिसुचना क्र.व्हिपीएम२०१५/प्र.क्र.१४०/पंरा-४,दिनांक३१डिसेंबर२०१५अन्वये]
  वर्ष.२०२५-२०२६  ठराव क्रमांक- ०९   दिनांक २८/०४/२०२३</t>
    </r>
  </si>
  <si>
    <t xml:space="preserve">सन 2023 -24 ते 2026-2027 अंतर्गत सन 2025-26 चा या वर्षासाठी कर आकारणी नोंदवही </t>
  </si>
  <si>
    <t>एकुण कुटुंब धारक संख्या</t>
  </si>
  <si>
    <t>कराचे दर</t>
  </si>
  <si>
    <t>एकुण मागणी</t>
  </si>
  <si>
    <t>कराचे प्रकार</t>
  </si>
  <si>
    <t>सामान्य पाणी कर</t>
  </si>
  <si>
    <t>विशेष पाणी कर</t>
  </si>
  <si>
    <t>एकुणः-</t>
  </si>
  <si>
    <t>खा.पा..</t>
  </si>
  <si>
    <t>थकबाकी</t>
  </si>
  <si>
    <t>घरपट्टी</t>
  </si>
  <si>
    <t>चालु</t>
  </si>
  <si>
    <t>थकबाकी एकुण</t>
  </si>
  <si>
    <t>चालु एकूण</t>
  </si>
  <si>
    <t>वसुली/जमा</t>
  </si>
  <si>
    <t>एकुण बाकी</t>
  </si>
  <si>
    <t>एकुण थकबाकी व चालु कर</t>
  </si>
  <si>
    <t xml:space="preserve"> आसाराम नत्थु कृष्णा</t>
  </si>
  <si>
    <t>रंभाबाई सुकराम  पुराम</t>
  </si>
  <si>
    <t>सोमा रामजी उईके</t>
  </si>
  <si>
    <t>सोमजी  बकाराम उईके</t>
  </si>
  <si>
    <t>कविता लक्ष्मन येल्ले</t>
  </si>
  <si>
    <t>ईम्रता यशवंत येळे</t>
  </si>
  <si>
    <t>आनंदराव जयलाल कटरे</t>
  </si>
  <si>
    <t>मंगला अनिल कवरे</t>
  </si>
  <si>
    <t>ओमजय लखु कवरे</t>
  </si>
  <si>
    <t>रविंद्र बाबुलाल कवरे</t>
  </si>
  <si>
    <t>राहुल मलेश बालसणवार</t>
  </si>
  <si>
    <t>प्रदिप देवचंद रहांगडाले</t>
  </si>
  <si>
    <t>मेघराज चंभरु गजभिये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</si>
</sst>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00439]0.##"/>
    <numFmt numFmtId="165" formatCode="0.00000"/>
  </numFmts>
  <fonts count="28" x14ac:knownFonts="1">
    <font>
      <sz val="11"/>
      <color theme="1"/>
      <name val="Calibri"/>
      <family val="2"/>
      <scheme val="minor"/>
    </font>
    <font>
      <b/>
      <sz val="16"/>
      <color theme="1"/>
      <name val="Kokila"/>
      <family val="2"/>
    </font>
    <font>
      <b/>
      <sz val="16"/>
      <color rgb="FFFF0000"/>
      <name val="Kokila"/>
      <family val="2"/>
    </font>
    <font>
      <sz val="16"/>
      <color theme="1"/>
      <name val="Kokila"/>
      <family val="2"/>
    </font>
    <font>
      <sz val="16"/>
      <color rgb="FFFF0000"/>
      <name val="Kokila"/>
      <family val="2"/>
    </font>
    <font>
      <sz val="16"/>
      <color rgb="FF00B0F0"/>
      <name val="Kokil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name val="Kokil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Kokila"/>
      <family val="2"/>
    </font>
    <font>
      <sz val="14"/>
      <name val="Kokila"/>
      <family val="2"/>
    </font>
    <font>
      <b/>
      <sz val="16"/>
      <name val="Kokila"/>
      <family val="2"/>
    </font>
    <font>
      <sz val="14"/>
      <color rgb="FFFF0000"/>
      <name val="Kokila"/>
      <family val="2"/>
    </font>
    <font>
      <b/>
      <sz val="14"/>
      <color theme="1"/>
      <name val="Kokila"/>
      <family val="2"/>
    </font>
    <font>
      <sz val="12"/>
      <color theme="1"/>
      <name val="Utsaah"/>
      <family val="2"/>
    </font>
    <font>
      <sz val="14"/>
      <color theme="1"/>
      <name val="Utsaah"/>
      <family val="2"/>
    </font>
    <font>
      <b/>
      <sz val="12"/>
      <color theme="1"/>
      <name val="Utsaah"/>
      <family val="2"/>
    </font>
    <font>
      <b/>
      <sz val="14"/>
      <color theme="1"/>
      <name val="Utsaah"/>
      <family val="2"/>
    </font>
    <font>
      <b/>
      <sz val="12"/>
      <color theme="1"/>
      <name val="Sanskrit Text"/>
      <family val="1"/>
    </font>
    <font>
      <b/>
      <sz val="12"/>
      <name val="Sanskrit Text"/>
      <family val="1"/>
    </font>
    <font>
      <sz val="16"/>
      <color theme="5" tint="-0.249977111117893"/>
      <name val="Kokila"/>
      <family val="2"/>
    </font>
    <font>
      <sz val="16"/>
      <color rgb="FF7030A0"/>
      <name val="Kokila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parajita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1" xfId="0" applyFont="1" applyBorder="1"/>
    <xf numFmtId="0" fontId="10" fillId="0" borderId="0" xfId="0" applyFont="1"/>
    <xf numFmtId="0" fontId="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180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4" fillId="0" borderId="1" xfId="0" applyFont="1" applyBorder="1"/>
    <xf numFmtId="165" fontId="13" fillId="0" borderId="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88" wrapText="1"/>
    </xf>
    <xf numFmtId="0" fontId="2" fillId="0" borderId="3" xfId="0" applyFont="1" applyBorder="1" applyAlignment="1">
      <alignment horizontal="center" vertical="center" textRotation="88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0F33-89E9-425E-BA47-2BF8D5880480}">
  <dimension ref="A1:AE682"/>
  <sheetViews>
    <sheetView topLeftCell="A442" zoomScale="80" zoomScaleNormal="80" workbookViewId="0">
      <selection activeCell="F16" sqref="F16"/>
    </sheetView>
  </sheetViews>
  <sheetFormatPr defaultRowHeight="28.5" customHeight="1" x14ac:dyDescent="0.25"/>
  <cols>
    <col min="1" max="1" width="11.7109375" customWidth="1"/>
    <col min="5" max="5" width="8.5703125" customWidth="1"/>
    <col min="6" max="6" width="31.28515625" style="32" customWidth="1"/>
    <col min="7" max="7" width="9.140625" style="20"/>
    <col min="8" max="8" width="11.7109375" style="20" customWidth="1"/>
    <col min="9" max="9" width="9.140625" style="20"/>
    <col min="10" max="11" width="9.42578125" style="20" bestFit="1" customWidth="1"/>
    <col min="12" max="12" width="9.42578125" style="38" customWidth="1"/>
    <col min="13" max="13" width="13.85546875" style="38" bestFit="1" customWidth="1"/>
    <col min="14" max="14" width="9.140625" customWidth="1"/>
    <col min="15" max="15" width="9.42578125" style="20" bestFit="1" customWidth="1"/>
    <col min="17" max="17" width="9.42578125" style="20" bestFit="1" customWidth="1"/>
    <col min="18" max="18" width="11.85546875" style="38" customWidth="1"/>
    <col min="19" max="19" width="9.42578125" style="20" bestFit="1" customWidth="1"/>
    <col min="20" max="20" width="14.7109375" style="38" customWidth="1"/>
    <col min="21" max="21" width="11.140625" style="38" customWidth="1"/>
    <col min="22" max="22" width="9.42578125" bestFit="1" customWidth="1"/>
    <col min="23" max="23" width="13.140625" style="38" bestFit="1" customWidth="1"/>
    <col min="24" max="26" width="9.42578125" bestFit="1" customWidth="1"/>
    <col min="27" max="27" width="13.140625" style="38" bestFit="1" customWidth="1"/>
    <col min="44" max="44" width="11.5703125" customWidth="1"/>
  </cols>
  <sheetData>
    <row r="1" spans="1:27" ht="28.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1"/>
      <c r="AA1" s="2"/>
    </row>
    <row r="2" spans="1:27" ht="29.2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1"/>
      <c r="AA2" s="2"/>
    </row>
    <row r="3" spans="1:27" ht="29.25" customHeight="1" x14ac:dyDescent="0.25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1"/>
      <c r="AA3" s="2"/>
    </row>
    <row r="4" spans="1:27" ht="29.25" customHeight="1" x14ac:dyDescent="0.2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1"/>
      <c r="AA4" s="2"/>
    </row>
    <row r="5" spans="1:27" ht="29.25" customHeight="1" x14ac:dyDescent="0.25">
      <c r="A5" s="85" t="s">
        <v>546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1"/>
      <c r="AA5" s="2"/>
    </row>
    <row r="6" spans="1:27" ht="28.5" customHeight="1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1"/>
      <c r="AA6" s="2"/>
    </row>
    <row r="7" spans="1:27" ht="43.5" customHeight="1" x14ac:dyDescent="0.25">
      <c r="A7" s="85" t="s">
        <v>4</v>
      </c>
      <c r="B7" s="101" t="s">
        <v>5</v>
      </c>
      <c r="C7" s="101" t="s">
        <v>6</v>
      </c>
      <c r="D7" s="92" t="s">
        <v>23</v>
      </c>
      <c r="E7" s="101" t="s">
        <v>7</v>
      </c>
      <c r="F7" s="77" t="s">
        <v>450</v>
      </c>
      <c r="G7" s="72" t="s">
        <v>8</v>
      </c>
      <c r="H7" s="94" t="s">
        <v>9</v>
      </c>
      <c r="I7" s="88" t="s">
        <v>10</v>
      </c>
      <c r="J7" s="35" t="s">
        <v>11</v>
      </c>
      <c r="K7" s="35" t="s">
        <v>12</v>
      </c>
      <c r="L7" s="96" t="s">
        <v>13</v>
      </c>
      <c r="M7" s="86" t="s">
        <v>14</v>
      </c>
      <c r="N7" s="98" t="s">
        <v>15</v>
      </c>
      <c r="O7" s="99"/>
      <c r="P7" s="100"/>
      <c r="Q7" s="88" t="s">
        <v>16</v>
      </c>
      <c r="R7" s="86" t="s">
        <v>17</v>
      </c>
      <c r="S7" s="88" t="s">
        <v>18</v>
      </c>
      <c r="T7" s="90" t="s">
        <v>19</v>
      </c>
      <c r="U7" s="90" t="s">
        <v>20</v>
      </c>
      <c r="V7" s="92" t="s">
        <v>21</v>
      </c>
      <c r="W7" s="85" t="s">
        <v>22</v>
      </c>
      <c r="X7" s="85"/>
      <c r="Y7" s="85"/>
      <c r="Z7" s="85"/>
      <c r="AA7" s="85"/>
    </row>
    <row r="8" spans="1:27" ht="106.5" customHeight="1" x14ac:dyDescent="0.25">
      <c r="A8" s="85"/>
      <c r="B8" s="101"/>
      <c r="C8" s="101"/>
      <c r="D8" s="93"/>
      <c r="E8" s="101"/>
      <c r="F8" s="77"/>
      <c r="G8" s="73"/>
      <c r="H8" s="95"/>
      <c r="I8" s="89"/>
      <c r="J8" s="35" t="s">
        <v>24</v>
      </c>
      <c r="K8" s="35" t="s">
        <v>24</v>
      </c>
      <c r="L8" s="97"/>
      <c r="M8" s="87"/>
      <c r="N8" s="3" t="s">
        <v>25</v>
      </c>
      <c r="O8" s="34" t="s">
        <v>26</v>
      </c>
      <c r="P8" s="3" t="s">
        <v>27</v>
      </c>
      <c r="Q8" s="89"/>
      <c r="R8" s="87"/>
      <c r="S8" s="89"/>
      <c r="T8" s="91"/>
      <c r="U8" s="91"/>
      <c r="V8" s="93"/>
      <c r="W8" s="2" t="s">
        <v>28</v>
      </c>
      <c r="X8" s="3" t="s">
        <v>29</v>
      </c>
      <c r="Y8" s="3" t="s">
        <v>30</v>
      </c>
      <c r="Z8" s="3" t="s">
        <v>31</v>
      </c>
      <c r="AA8" s="2" t="s">
        <v>32</v>
      </c>
    </row>
    <row r="9" spans="1:27" ht="29.25" customHeight="1" x14ac:dyDescent="0.25">
      <c r="A9" s="5">
        <v>1</v>
      </c>
      <c r="B9" s="6"/>
      <c r="C9" s="6"/>
      <c r="D9" s="6"/>
      <c r="E9" s="6"/>
      <c r="F9" s="4" t="s">
        <v>33</v>
      </c>
      <c r="G9" s="4" t="s">
        <v>34</v>
      </c>
      <c r="H9" s="4" t="s">
        <v>42</v>
      </c>
      <c r="I9" s="4" t="s">
        <v>458</v>
      </c>
      <c r="J9" s="4">
        <v>44</v>
      </c>
      <c r="K9" s="4">
        <v>16</v>
      </c>
      <c r="L9" s="7">
        <f>SUM(J9*K9)</f>
        <v>704</v>
      </c>
      <c r="M9" s="7">
        <f t="shared" ref="M9:M72" si="0">SUM(L9/10.76)</f>
        <v>65.427509293680302</v>
      </c>
      <c r="N9" s="5"/>
      <c r="O9" s="4">
        <v>12566</v>
      </c>
      <c r="P9" s="5"/>
      <c r="Q9" s="4">
        <v>1</v>
      </c>
      <c r="R9" s="8">
        <f t="shared" ref="R9:R40" si="1">SUM(M9*O9*Q9)/100</f>
        <v>8221.6208178438665</v>
      </c>
      <c r="S9" s="4">
        <v>1</v>
      </c>
      <c r="T9" s="9">
        <f t="shared" ref="T9:T72" si="2">SUM(R9*S9)</f>
        <v>8221.6208178438665</v>
      </c>
      <c r="U9" s="9">
        <f t="shared" ref="U9:U77" si="3">SUM(T9/1000)</f>
        <v>8.221620817843867</v>
      </c>
      <c r="V9" s="5">
        <v>130</v>
      </c>
      <c r="W9" s="7">
        <f t="shared" ref="W9:W72" si="4">+U9*V9</f>
        <v>1068.8107063197026</v>
      </c>
      <c r="X9" s="5">
        <v>250</v>
      </c>
      <c r="Y9" s="5">
        <v>100</v>
      </c>
      <c r="Z9" s="5">
        <v>250</v>
      </c>
      <c r="AA9" s="2">
        <f t="shared" ref="AA9:AA77" si="5">SUM(W9:Z9)</f>
        <v>1668.8107063197026</v>
      </c>
    </row>
    <row r="10" spans="1:27" ht="29.25" customHeight="1" x14ac:dyDescent="0.25">
      <c r="A10" s="10">
        <f>MAX($A$9:A9)+1</f>
        <v>2</v>
      </c>
      <c r="B10" s="11"/>
      <c r="C10" s="11"/>
      <c r="D10" s="11"/>
      <c r="E10" s="11"/>
      <c r="F10" s="12" t="s">
        <v>36</v>
      </c>
      <c r="G10" s="17"/>
      <c r="H10" s="4" t="s">
        <v>35</v>
      </c>
      <c r="I10" s="4"/>
      <c r="J10" s="4">
        <v>18</v>
      </c>
      <c r="K10" s="4">
        <v>17</v>
      </c>
      <c r="L10" s="7">
        <f t="shared" ref="L10:L72" si="6">SUM(J10*K10)</f>
        <v>306</v>
      </c>
      <c r="M10" s="7">
        <f t="shared" si="0"/>
        <v>28.438661710037174</v>
      </c>
      <c r="N10" s="5"/>
      <c r="O10" s="4">
        <v>5692</v>
      </c>
      <c r="P10" s="5"/>
      <c r="Q10" s="4">
        <v>0.6</v>
      </c>
      <c r="R10" s="8">
        <f t="shared" si="1"/>
        <v>971.23717472118949</v>
      </c>
      <c r="S10" s="4">
        <v>1</v>
      </c>
      <c r="T10" s="9">
        <f t="shared" si="2"/>
        <v>971.23717472118949</v>
      </c>
      <c r="U10" s="9">
        <f t="shared" ref="U10" si="7">SUM(T10/1000)</f>
        <v>0.97123717472118953</v>
      </c>
      <c r="V10" s="5">
        <v>70</v>
      </c>
      <c r="W10" s="7">
        <f t="shared" si="4"/>
        <v>67.986602230483271</v>
      </c>
      <c r="X10" s="5">
        <v>250</v>
      </c>
      <c r="Y10" s="5">
        <v>100</v>
      </c>
      <c r="Z10" s="5">
        <v>250</v>
      </c>
      <c r="AA10" s="2">
        <f t="shared" ref="AA10" si="8">SUM(W10:Z10)</f>
        <v>667.9866022304833</v>
      </c>
    </row>
    <row r="11" spans="1:27" ht="29.25" customHeight="1" x14ac:dyDescent="0.25">
      <c r="A11" s="78">
        <f>MAX($A$9:A10)+1</f>
        <v>3</v>
      </c>
      <c r="B11" s="78"/>
      <c r="C11" s="13"/>
      <c r="D11" s="78"/>
      <c r="E11" s="78"/>
      <c r="F11" s="77" t="s">
        <v>37</v>
      </c>
      <c r="G11" s="72" t="s">
        <v>34</v>
      </c>
      <c r="H11" s="4" t="s">
        <v>42</v>
      </c>
      <c r="I11" s="4"/>
      <c r="J11" s="4">
        <v>17</v>
      </c>
      <c r="K11" s="4">
        <v>43</v>
      </c>
      <c r="L11" s="7">
        <f t="shared" si="6"/>
        <v>731</v>
      </c>
      <c r="M11" s="7">
        <f t="shared" si="0"/>
        <v>67.936802973977692</v>
      </c>
      <c r="N11" s="5"/>
      <c r="O11" s="4">
        <v>12566</v>
      </c>
      <c r="P11" s="5"/>
      <c r="Q11" s="4">
        <v>1</v>
      </c>
      <c r="R11" s="8">
        <f t="shared" si="1"/>
        <v>8536.9386617100372</v>
      </c>
      <c r="S11" s="4">
        <v>1</v>
      </c>
      <c r="T11" s="9">
        <f t="shared" si="2"/>
        <v>8536.9386617100372</v>
      </c>
      <c r="U11" s="9">
        <f t="shared" si="3"/>
        <v>8.5369386617100371</v>
      </c>
      <c r="V11" s="5">
        <v>130</v>
      </c>
      <c r="W11" s="7">
        <f t="shared" si="4"/>
        <v>1109.8020260223047</v>
      </c>
      <c r="X11" s="5">
        <v>250</v>
      </c>
      <c r="Y11" s="5">
        <v>100</v>
      </c>
      <c r="Z11" s="5">
        <v>250</v>
      </c>
      <c r="AA11" s="2">
        <f t="shared" si="5"/>
        <v>1709.8020260223047</v>
      </c>
    </row>
    <row r="12" spans="1:27" ht="29.25" customHeight="1" x14ac:dyDescent="0.25">
      <c r="A12" s="78"/>
      <c r="B12" s="78"/>
      <c r="C12" s="5"/>
      <c r="D12" s="78"/>
      <c r="E12" s="78"/>
      <c r="F12" s="77"/>
      <c r="G12" s="73"/>
      <c r="H12" s="4" t="s">
        <v>35</v>
      </c>
      <c r="I12" s="4"/>
      <c r="J12" s="4">
        <v>18</v>
      </c>
      <c r="K12" s="4">
        <v>17</v>
      </c>
      <c r="L12" s="7">
        <f t="shared" si="6"/>
        <v>306</v>
      </c>
      <c r="M12" s="7">
        <f t="shared" si="0"/>
        <v>28.438661710037174</v>
      </c>
      <c r="N12" s="5"/>
      <c r="O12" s="4">
        <v>5692</v>
      </c>
      <c r="P12" s="5"/>
      <c r="Q12" s="4">
        <v>0.6</v>
      </c>
      <c r="R12" s="8">
        <f t="shared" si="1"/>
        <v>971.23717472118949</v>
      </c>
      <c r="S12" s="4">
        <v>1</v>
      </c>
      <c r="T12" s="9">
        <f t="shared" si="2"/>
        <v>971.23717472118949</v>
      </c>
      <c r="U12" s="9">
        <f t="shared" si="3"/>
        <v>0.97123717472118953</v>
      </c>
      <c r="V12" s="5">
        <v>70</v>
      </c>
      <c r="W12" s="7">
        <f t="shared" si="4"/>
        <v>67.986602230483271</v>
      </c>
      <c r="X12" s="5"/>
      <c r="Y12" s="5"/>
      <c r="Z12" s="5"/>
      <c r="AA12" s="2">
        <f t="shared" si="5"/>
        <v>67.986602230483271</v>
      </c>
    </row>
    <row r="13" spans="1:27" ht="29.25" customHeight="1" x14ac:dyDescent="0.25">
      <c r="A13" s="78">
        <f>MAX($A$9:A12)+1</f>
        <v>4</v>
      </c>
      <c r="B13" s="78"/>
      <c r="C13" s="5"/>
      <c r="D13" s="5"/>
      <c r="E13" s="5"/>
      <c r="F13" s="77" t="s">
        <v>38</v>
      </c>
      <c r="G13" s="72" t="s">
        <v>34</v>
      </c>
      <c r="H13" s="4" t="s">
        <v>42</v>
      </c>
      <c r="I13" s="4" t="s">
        <v>458</v>
      </c>
      <c r="J13" s="4">
        <v>17</v>
      </c>
      <c r="K13" s="4">
        <v>43</v>
      </c>
      <c r="L13" s="7">
        <f t="shared" si="6"/>
        <v>731</v>
      </c>
      <c r="M13" s="7">
        <f t="shared" si="0"/>
        <v>67.936802973977692</v>
      </c>
      <c r="N13" s="5"/>
      <c r="O13" s="4">
        <v>12566</v>
      </c>
      <c r="P13" s="5"/>
      <c r="Q13" s="4">
        <v>1</v>
      </c>
      <c r="R13" s="8">
        <f t="shared" si="1"/>
        <v>8536.9386617100372</v>
      </c>
      <c r="S13" s="4">
        <v>1</v>
      </c>
      <c r="T13" s="9">
        <f t="shared" si="2"/>
        <v>8536.9386617100372</v>
      </c>
      <c r="U13" s="9">
        <f t="shared" si="3"/>
        <v>8.5369386617100371</v>
      </c>
      <c r="V13" s="5">
        <v>130</v>
      </c>
      <c r="W13" s="7">
        <f t="shared" si="4"/>
        <v>1109.8020260223047</v>
      </c>
      <c r="X13" s="5">
        <v>250</v>
      </c>
      <c r="Y13" s="5">
        <v>100</v>
      </c>
      <c r="Z13" s="5">
        <v>250</v>
      </c>
      <c r="AA13" s="2">
        <f t="shared" si="5"/>
        <v>1709.8020260223047</v>
      </c>
    </row>
    <row r="14" spans="1:27" ht="29.25" customHeight="1" x14ac:dyDescent="0.25">
      <c r="A14" s="78"/>
      <c r="B14" s="78"/>
      <c r="C14" s="5"/>
      <c r="D14" s="5"/>
      <c r="E14" s="5"/>
      <c r="F14" s="77"/>
      <c r="G14" s="73"/>
      <c r="H14" s="4" t="s">
        <v>35</v>
      </c>
      <c r="I14" s="4"/>
      <c r="J14" s="4">
        <v>18</v>
      </c>
      <c r="K14" s="4">
        <v>17</v>
      </c>
      <c r="L14" s="7">
        <f t="shared" si="6"/>
        <v>306</v>
      </c>
      <c r="M14" s="7">
        <f t="shared" si="0"/>
        <v>28.438661710037174</v>
      </c>
      <c r="N14" s="5"/>
      <c r="O14" s="4">
        <v>5692</v>
      </c>
      <c r="P14" s="5"/>
      <c r="Q14" s="4">
        <v>0.6</v>
      </c>
      <c r="R14" s="8">
        <f t="shared" si="1"/>
        <v>971.23717472118949</v>
      </c>
      <c r="S14" s="4">
        <v>1</v>
      </c>
      <c r="T14" s="9">
        <f t="shared" si="2"/>
        <v>971.23717472118949</v>
      </c>
      <c r="U14" s="9">
        <f t="shared" si="3"/>
        <v>0.97123717472118953</v>
      </c>
      <c r="V14" s="5">
        <v>70</v>
      </c>
      <c r="W14" s="7">
        <f t="shared" si="4"/>
        <v>67.986602230483271</v>
      </c>
      <c r="X14" s="5"/>
      <c r="Y14" s="5"/>
      <c r="Z14" s="5"/>
      <c r="AA14" s="2">
        <f t="shared" si="5"/>
        <v>67.986602230483271</v>
      </c>
    </row>
    <row r="15" spans="1:27" ht="29.25" customHeight="1" x14ac:dyDescent="0.25">
      <c r="A15" s="5">
        <f>MAX($A$9:A14)+1</f>
        <v>5</v>
      </c>
      <c r="B15" s="5"/>
      <c r="C15" s="5"/>
      <c r="D15" s="5"/>
      <c r="E15" s="5"/>
      <c r="F15" s="4" t="s">
        <v>39</v>
      </c>
      <c r="G15" s="4" t="s">
        <v>34</v>
      </c>
      <c r="H15" s="4" t="s">
        <v>35</v>
      </c>
      <c r="I15" s="4"/>
      <c r="J15" s="4">
        <v>46</v>
      </c>
      <c r="K15" s="4">
        <v>14</v>
      </c>
      <c r="L15" s="7">
        <f t="shared" si="6"/>
        <v>644</v>
      </c>
      <c r="M15" s="7">
        <f t="shared" si="0"/>
        <v>59.85130111524164</v>
      </c>
      <c r="N15" s="5"/>
      <c r="O15" s="4">
        <v>5692</v>
      </c>
      <c r="P15" s="5"/>
      <c r="Q15" s="4">
        <v>0.6</v>
      </c>
      <c r="R15" s="8">
        <f t="shared" si="1"/>
        <v>2044.0416356877322</v>
      </c>
      <c r="S15" s="4">
        <v>1</v>
      </c>
      <c r="T15" s="9">
        <f t="shared" si="2"/>
        <v>2044.0416356877322</v>
      </c>
      <c r="U15" s="9">
        <f t="shared" si="3"/>
        <v>2.0440416356877322</v>
      </c>
      <c r="V15" s="5">
        <v>70</v>
      </c>
      <c r="W15" s="7">
        <f t="shared" si="4"/>
        <v>143.08291449814126</v>
      </c>
      <c r="X15" s="5">
        <v>250</v>
      </c>
      <c r="Y15" s="5">
        <v>100</v>
      </c>
      <c r="Z15" s="5">
        <v>250</v>
      </c>
      <c r="AA15" s="2">
        <f t="shared" si="5"/>
        <v>743.08291449814124</v>
      </c>
    </row>
    <row r="16" spans="1:27" ht="29.25" customHeight="1" x14ac:dyDescent="0.25">
      <c r="A16" s="5">
        <f>MAX($A$9:A15)+1</f>
        <v>6</v>
      </c>
      <c r="B16" s="5"/>
      <c r="C16" s="5"/>
      <c r="D16" s="5"/>
      <c r="E16" s="5"/>
      <c r="F16" s="4" t="s">
        <v>40</v>
      </c>
      <c r="G16" s="4" t="s">
        <v>34</v>
      </c>
      <c r="H16" s="4" t="s">
        <v>35</v>
      </c>
      <c r="I16" s="4"/>
      <c r="J16" s="4">
        <v>38</v>
      </c>
      <c r="K16" s="4">
        <v>33</v>
      </c>
      <c r="L16" s="7">
        <f t="shared" si="6"/>
        <v>1254</v>
      </c>
      <c r="M16" s="7">
        <f t="shared" si="0"/>
        <v>116.54275092936803</v>
      </c>
      <c r="N16" s="5"/>
      <c r="O16" s="4">
        <v>5692</v>
      </c>
      <c r="P16" s="5"/>
      <c r="Q16" s="4">
        <v>0.75</v>
      </c>
      <c r="R16" s="8">
        <f t="shared" si="1"/>
        <v>4975.210037174721</v>
      </c>
      <c r="S16" s="4">
        <v>1</v>
      </c>
      <c r="T16" s="9">
        <f t="shared" si="2"/>
        <v>4975.210037174721</v>
      </c>
      <c r="U16" s="9">
        <f t="shared" si="3"/>
        <v>4.9752100371747208</v>
      </c>
      <c r="V16" s="5">
        <v>70</v>
      </c>
      <c r="W16" s="7">
        <f t="shared" si="4"/>
        <v>348.26470260223044</v>
      </c>
      <c r="X16" s="5">
        <v>250</v>
      </c>
      <c r="Y16" s="5">
        <v>100</v>
      </c>
      <c r="Z16" s="5">
        <v>250</v>
      </c>
      <c r="AA16" s="2">
        <f t="shared" si="5"/>
        <v>948.2647026022305</v>
      </c>
    </row>
    <row r="17" spans="1:27" ht="29.25" customHeight="1" x14ac:dyDescent="0.25">
      <c r="A17" s="78">
        <f>MAX($A$9:A16)+1</f>
        <v>7</v>
      </c>
      <c r="B17" s="78"/>
      <c r="C17" s="5"/>
      <c r="D17" s="78"/>
      <c r="E17" s="78"/>
      <c r="F17" s="77" t="s">
        <v>41</v>
      </c>
      <c r="G17" s="72" t="s">
        <v>34</v>
      </c>
      <c r="H17" s="4" t="s">
        <v>35</v>
      </c>
      <c r="I17" s="4"/>
      <c r="J17" s="4">
        <v>27</v>
      </c>
      <c r="K17" s="4">
        <v>8</v>
      </c>
      <c r="L17" s="7">
        <f t="shared" si="6"/>
        <v>216</v>
      </c>
      <c r="M17" s="7">
        <f t="shared" si="0"/>
        <v>20.074349442379184</v>
      </c>
      <c r="N17" s="5"/>
      <c r="O17" s="4">
        <v>5692</v>
      </c>
      <c r="P17" s="5"/>
      <c r="Q17" s="4">
        <v>0.75</v>
      </c>
      <c r="R17" s="8">
        <f t="shared" si="1"/>
        <v>856.97397769516738</v>
      </c>
      <c r="S17" s="4">
        <v>1</v>
      </c>
      <c r="T17" s="9">
        <f t="shared" si="2"/>
        <v>856.97397769516738</v>
      </c>
      <c r="U17" s="9">
        <f t="shared" si="3"/>
        <v>0.85697397769516737</v>
      </c>
      <c r="V17" s="5">
        <v>70</v>
      </c>
      <c r="W17" s="7">
        <f t="shared" si="4"/>
        <v>59.988178438661713</v>
      </c>
      <c r="X17" s="5">
        <v>250</v>
      </c>
      <c r="Y17" s="5">
        <v>100</v>
      </c>
      <c r="Z17" s="5">
        <v>250</v>
      </c>
      <c r="AA17" s="2">
        <f t="shared" si="5"/>
        <v>659.98817843866163</v>
      </c>
    </row>
    <row r="18" spans="1:27" ht="29.25" customHeight="1" x14ac:dyDescent="0.25">
      <c r="A18" s="78"/>
      <c r="B18" s="78"/>
      <c r="C18" s="5"/>
      <c r="D18" s="78"/>
      <c r="E18" s="78"/>
      <c r="F18" s="77"/>
      <c r="G18" s="73"/>
      <c r="H18" s="4" t="s">
        <v>42</v>
      </c>
      <c r="I18" s="4" t="s">
        <v>451</v>
      </c>
      <c r="J18" s="4">
        <v>27</v>
      </c>
      <c r="K18" s="4">
        <v>13</v>
      </c>
      <c r="L18" s="7">
        <f t="shared" si="6"/>
        <v>351</v>
      </c>
      <c r="M18" s="7">
        <f t="shared" si="0"/>
        <v>32.62081784386617</v>
      </c>
      <c r="N18" s="5"/>
      <c r="O18" s="4">
        <v>12566</v>
      </c>
      <c r="P18" s="5"/>
      <c r="Q18" s="4">
        <v>0.85</v>
      </c>
      <c r="R18" s="8">
        <f t="shared" si="1"/>
        <v>3484.2621747211897</v>
      </c>
      <c r="S18" s="4">
        <v>1</v>
      </c>
      <c r="T18" s="9">
        <f t="shared" si="2"/>
        <v>3484.2621747211897</v>
      </c>
      <c r="U18" s="9">
        <f t="shared" si="3"/>
        <v>3.4842621747211897</v>
      </c>
      <c r="V18" s="5">
        <v>130</v>
      </c>
      <c r="W18" s="7">
        <f t="shared" si="4"/>
        <v>452.95408271375464</v>
      </c>
      <c r="X18" s="5"/>
      <c r="Y18" s="5"/>
      <c r="Z18" s="5"/>
      <c r="AA18" s="2">
        <f t="shared" si="5"/>
        <v>452.95408271375464</v>
      </c>
    </row>
    <row r="19" spans="1:27" ht="29.25" customHeight="1" x14ac:dyDescent="0.25">
      <c r="A19" s="78">
        <f>MAX($A$9:A18)+1</f>
        <v>8</v>
      </c>
      <c r="B19" s="78"/>
      <c r="C19" s="5"/>
      <c r="D19" s="78"/>
      <c r="E19" s="78"/>
      <c r="F19" s="77" t="s">
        <v>43</v>
      </c>
      <c r="G19" s="72" t="s">
        <v>34</v>
      </c>
      <c r="H19" s="4" t="s">
        <v>35</v>
      </c>
      <c r="I19" s="4"/>
      <c r="J19" s="4">
        <v>34</v>
      </c>
      <c r="K19" s="4">
        <v>17</v>
      </c>
      <c r="L19" s="7">
        <f t="shared" si="6"/>
        <v>578</v>
      </c>
      <c r="M19" s="7">
        <f t="shared" si="0"/>
        <v>53.717472118959108</v>
      </c>
      <c r="N19" s="5"/>
      <c r="O19" s="4">
        <v>5692</v>
      </c>
      <c r="P19" s="5"/>
      <c r="Q19" s="4">
        <v>0.75</v>
      </c>
      <c r="R19" s="8">
        <f t="shared" si="1"/>
        <v>2293.1988847583643</v>
      </c>
      <c r="S19" s="4">
        <v>1</v>
      </c>
      <c r="T19" s="9">
        <f t="shared" si="2"/>
        <v>2293.1988847583643</v>
      </c>
      <c r="U19" s="9">
        <f t="shared" si="3"/>
        <v>2.2931988847583642</v>
      </c>
      <c r="V19" s="5">
        <v>70</v>
      </c>
      <c r="W19" s="7">
        <f t="shared" si="4"/>
        <v>160.52392193308549</v>
      </c>
      <c r="X19" s="5">
        <v>250</v>
      </c>
      <c r="Y19" s="5">
        <v>100</v>
      </c>
      <c r="Z19" s="5">
        <v>1000</v>
      </c>
      <c r="AA19" s="2">
        <f t="shared" si="5"/>
        <v>1510.5239219330856</v>
      </c>
    </row>
    <row r="20" spans="1:27" ht="29.25" customHeight="1" x14ac:dyDescent="0.25">
      <c r="A20" s="78"/>
      <c r="B20" s="78"/>
      <c r="C20" s="5"/>
      <c r="D20" s="78"/>
      <c r="E20" s="78"/>
      <c r="F20" s="77"/>
      <c r="G20" s="73"/>
      <c r="H20" s="4" t="s">
        <v>42</v>
      </c>
      <c r="I20" s="4" t="s">
        <v>451</v>
      </c>
      <c r="J20" s="4">
        <v>23</v>
      </c>
      <c r="K20" s="4">
        <v>13</v>
      </c>
      <c r="L20" s="7">
        <f t="shared" si="6"/>
        <v>299</v>
      </c>
      <c r="M20" s="7">
        <f t="shared" si="0"/>
        <v>27.788104089219331</v>
      </c>
      <c r="N20" s="5"/>
      <c r="O20" s="4">
        <v>12566</v>
      </c>
      <c r="P20" s="5"/>
      <c r="Q20" s="4">
        <v>0.85</v>
      </c>
      <c r="R20" s="8">
        <f t="shared" si="1"/>
        <v>2968.0751858736057</v>
      </c>
      <c r="S20" s="4">
        <v>1</v>
      </c>
      <c r="T20" s="9">
        <f t="shared" si="2"/>
        <v>2968.0751858736057</v>
      </c>
      <c r="U20" s="9">
        <f t="shared" si="3"/>
        <v>2.9680751858736056</v>
      </c>
      <c r="V20" s="5">
        <v>130</v>
      </c>
      <c r="W20" s="7">
        <f t="shared" si="4"/>
        <v>385.84977416356872</v>
      </c>
      <c r="X20" s="5"/>
      <c r="Y20" s="5"/>
      <c r="Z20" s="5"/>
      <c r="AA20" s="2">
        <f t="shared" si="5"/>
        <v>385.84977416356872</v>
      </c>
    </row>
    <row r="21" spans="1:27" ht="29.25" customHeight="1" x14ac:dyDescent="0.25">
      <c r="A21" s="5">
        <f>MAX($A$9:A20)+1</f>
        <v>9</v>
      </c>
      <c r="B21" s="5"/>
      <c r="C21" s="5"/>
      <c r="D21" s="5"/>
      <c r="E21" s="5"/>
      <c r="F21" s="12" t="s">
        <v>44</v>
      </c>
      <c r="G21" s="4"/>
      <c r="H21" s="4" t="s">
        <v>35</v>
      </c>
      <c r="I21" s="4"/>
      <c r="J21" s="4">
        <v>34</v>
      </c>
      <c r="K21" s="4">
        <v>17</v>
      </c>
      <c r="L21" s="7">
        <f t="shared" si="6"/>
        <v>578</v>
      </c>
      <c r="M21" s="7">
        <f t="shared" si="0"/>
        <v>53.717472118959108</v>
      </c>
      <c r="N21" s="5"/>
      <c r="O21" s="4">
        <v>5692</v>
      </c>
      <c r="P21" s="5"/>
      <c r="Q21" s="4">
        <v>0.75</v>
      </c>
      <c r="R21" s="8">
        <f t="shared" si="1"/>
        <v>2293.1988847583643</v>
      </c>
      <c r="S21" s="4">
        <v>1</v>
      </c>
      <c r="T21" s="9">
        <f t="shared" si="2"/>
        <v>2293.1988847583643</v>
      </c>
      <c r="U21" s="9">
        <f t="shared" si="3"/>
        <v>2.2931988847583642</v>
      </c>
      <c r="V21" s="5">
        <v>70</v>
      </c>
      <c r="W21" s="7">
        <f t="shared" si="4"/>
        <v>160.52392193308549</v>
      </c>
      <c r="X21" s="5">
        <v>250</v>
      </c>
      <c r="Y21" s="5">
        <v>100</v>
      </c>
      <c r="Z21" s="5">
        <v>1000</v>
      </c>
      <c r="AA21" s="2">
        <f t="shared" si="5"/>
        <v>1510.5239219330856</v>
      </c>
    </row>
    <row r="22" spans="1:27" ht="29.25" customHeight="1" x14ac:dyDescent="0.25">
      <c r="A22" s="78">
        <f>MAX($A$9:A21)+1</f>
        <v>10</v>
      </c>
      <c r="B22" s="78"/>
      <c r="C22" s="5"/>
      <c r="D22" s="78"/>
      <c r="E22" s="78"/>
      <c r="F22" s="77" t="s">
        <v>46</v>
      </c>
      <c r="G22" s="72" t="s">
        <v>34</v>
      </c>
      <c r="H22" s="4" t="s">
        <v>42</v>
      </c>
      <c r="I22" s="4" t="s">
        <v>451</v>
      </c>
      <c r="J22" s="4">
        <v>22</v>
      </c>
      <c r="K22" s="4">
        <v>15</v>
      </c>
      <c r="L22" s="7">
        <f t="shared" si="6"/>
        <v>330</v>
      </c>
      <c r="M22" s="7">
        <f t="shared" si="0"/>
        <v>30.669144981412639</v>
      </c>
      <c r="N22" s="5"/>
      <c r="O22" s="4">
        <v>12566</v>
      </c>
      <c r="P22" s="5"/>
      <c r="Q22" s="4">
        <v>0.85</v>
      </c>
      <c r="R22" s="8">
        <f t="shared" si="1"/>
        <v>3275.8020446096652</v>
      </c>
      <c r="S22" s="4">
        <v>1</v>
      </c>
      <c r="T22" s="9">
        <f t="shared" si="2"/>
        <v>3275.8020446096652</v>
      </c>
      <c r="U22" s="9">
        <f t="shared" si="3"/>
        <v>3.2758020446096654</v>
      </c>
      <c r="V22" s="5">
        <v>130</v>
      </c>
      <c r="W22" s="7">
        <f t="shared" si="4"/>
        <v>425.8542657992565</v>
      </c>
      <c r="X22" s="5">
        <v>250</v>
      </c>
      <c r="Y22" s="5">
        <v>100</v>
      </c>
      <c r="Z22" s="5">
        <v>250</v>
      </c>
      <c r="AA22" s="2">
        <f t="shared" si="5"/>
        <v>1025.8542657992566</v>
      </c>
    </row>
    <row r="23" spans="1:27" ht="29.25" customHeight="1" x14ac:dyDescent="0.25">
      <c r="A23" s="78"/>
      <c r="B23" s="78"/>
      <c r="C23" s="5"/>
      <c r="D23" s="78"/>
      <c r="E23" s="78"/>
      <c r="F23" s="77"/>
      <c r="G23" s="73"/>
      <c r="H23" s="4" t="s">
        <v>42</v>
      </c>
      <c r="I23" s="4" t="s">
        <v>451</v>
      </c>
      <c r="J23" s="4">
        <v>17</v>
      </c>
      <c r="K23" s="4">
        <v>13</v>
      </c>
      <c r="L23" s="7">
        <f t="shared" si="6"/>
        <v>221</v>
      </c>
      <c r="M23" s="7">
        <f t="shared" si="0"/>
        <v>20.539033457249072</v>
      </c>
      <c r="N23" s="5"/>
      <c r="O23" s="4">
        <v>12566</v>
      </c>
      <c r="P23" s="5"/>
      <c r="Q23" s="4">
        <v>0.85</v>
      </c>
      <c r="R23" s="8">
        <f t="shared" si="1"/>
        <v>2193.7947026022307</v>
      </c>
      <c r="S23" s="4">
        <v>1</v>
      </c>
      <c r="T23" s="9">
        <f t="shared" si="2"/>
        <v>2193.7947026022307</v>
      </c>
      <c r="U23" s="9">
        <f t="shared" si="3"/>
        <v>2.1937947026022306</v>
      </c>
      <c r="V23" s="5">
        <v>130</v>
      </c>
      <c r="W23" s="7">
        <f t="shared" si="4"/>
        <v>285.19331133828996</v>
      </c>
      <c r="X23" s="5"/>
      <c r="Y23" s="5"/>
      <c r="Z23" s="5"/>
      <c r="AA23" s="2">
        <f t="shared" si="5"/>
        <v>285.19331133828996</v>
      </c>
    </row>
    <row r="24" spans="1:27" ht="29.25" customHeight="1" x14ac:dyDescent="0.25">
      <c r="A24" s="78">
        <f>MAX($A$9:A23)+1</f>
        <v>11</v>
      </c>
      <c r="B24" s="78"/>
      <c r="C24" s="5"/>
      <c r="D24" s="78"/>
      <c r="E24" s="78"/>
      <c r="F24" s="77" t="s">
        <v>47</v>
      </c>
      <c r="G24" s="72" t="s">
        <v>34</v>
      </c>
      <c r="H24" s="4" t="s">
        <v>42</v>
      </c>
      <c r="I24" s="4" t="s">
        <v>451</v>
      </c>
      <c r="J24" s="4">
        <v>22</v>
      </c>
      <c r="K24" s="4">
        <v>15</v>
      </c>
      <c r="L24" s="7">
        <f t="shared" si="6"/>
        <v>330</v>
      </c>
      <c r="M24" s="7">
        <f t="shared" si="0"/>
        <v>30.669144981412639</v>
      </c>
      <c r="N24" s="5"/>
      <c r="O24" s="4">
        <v>12566</v>
      </c>
      <c r="P24" s="5"/>
      <c r="Q24" s="4">
        <v>0.85</v>
      </c>
      <c r="R24" s="8">
        <f t="shared" si="1"/>
        <v>3275.8020446096652</v>
      </c>
      <c r="S24" s="4">
        <v>1</v>
      </c>
      <c r="T24" s="9">
        <f t="shared" si="2"/>
        <v>3275.8020446096652</v>
      </c>
      <c r="U24" s="9">
        <f t="shared" si="3"/>
        <v>3.2758020446096654</v>
      </c>
      <c r="V24" s="5">
        <v>130</v>
      </c>
      <c r="W24" s="7">
        <f t="shared" si="4"/>
        <v>425.8542657992565</v>
      </c>
      <c r="X24" s="5">
        <v>250</v>
      </c>
      <c r="Y24" s="5">
        <v>100</v>
      </c>
      <c r="Z24" s="5">
        <v>250</v>
      </c>
      <c r="AA24" s="2">
        <f t="shared" si="5"/>
        <v>1025.8542657992566</v>
      </c>
    </row>
    <row r="25" spans="1:27" ht="29.25" customHeight="1" x14ac:dyDescent="0.25">
      <c r="A25" s="78"/>
      <c r="B25" s="78"/>
      <c r="C25" s="5"/>
      <c r="D25" s="78"/>
      <c r="E25" s="78"/>
      <c r="F25" s="77"/>
      <c r="G25" s="73"/>
      <c r="H25" s="4" t="s">
        <v>35</v>
      </c>
      <c r="I25" s="4"/>
      <c r="J25" s="4">
        <v>28</v>
      </c>
      <c r="K25" s="4">
        <v>35</v>
      </c>
      <c r="L25" s="7">
        <f t="shared" si="6"/>
        <v>980</v>
      </c>
      <c r="M25" s="7">
        <f t="shared" si="0"/>
        <v>91.078066914498137</v>
      </c>
      <c r="N25" s="5"/>
      <c r="O25" s="4">
        <v>5692</v>
      </c>
      <c r="P25" s="5"/>
      <c r="Q25" s="4">
        <v>0.75</v>
      </c>
      <c r="R25" s="8">
        <f t="shared" si="1"/>
        <v>3888.1226765799256</v>
      </c>
      <c r="S25" s="4">
        <v>1</v>
      </c>
      <c r="T25" s="9">
        <f t="shared" si="2"/>
        <v>3888.1226765799256</v>
      </c>
      <c r="U25" s="9">
        <f t="shared" si="3"/>
        <v>3.8881226765799255</v>
      </c>
      <c r="V25" s="5">
        <v>70</v>
      </c>
      <c r="W25" s="7">
        <f t="shared" si="4"/>
        <v>272.16858736059476</v>
      </c>
      <c r="X25" s="5"/>
      <c r="Y25" s="5"/>
      <c r="Z25" s="5"/>
      <c r="AA25" s="2">
        <f t="shared" si="5"/>
        <v>272.16858736059476</v>
      </c>
    </row>
    <row r="26" spans="1:27" ht="29.25" customHeight="1" x14ac:dyDescent="0.25">
      <c r="A26" s="78">
        <f>MAX($A$9:A25)+1</f>
        <v>12</v>
      </c>
      <c r="B26" s="78"/>
      <c r="C26" s="5"/>
      <c r="D26" s="78"/>
      <c r="E26" s="78"/>
      <c r="F26" s="77" t="s">
        <v>48</v>
      </c>
      <c r="G26" s="72" t="s">
        <v>34</v>
      </c>
      <c r="H26" s="4" t="s">
        <v>35</v>
      </c>
      <c r="I26" s="4"/>
      <c r="J26" s="4">
        <v>24</v>
      </c>
      <c r="K26" s="4">
        <v>27</v>
      </c>
      <c r="L26" s="7">
        <f t="shared" si="6"/>
        <v>648</v>
      </c>
      <c r="M26" s="7">
        <f t="shared" si="0"/>
        <v>60.223048327137548</v>
      </c>
      <c r="N26" s="5"/>
      <c r="O26" s="4">
        <v>5692</v>
      </c>
      <c r="P26" s="5"/>
      <c r="Q26" s="4">
        <v>0.6</v>
      </c>
      <c r="R26" s="8">
        <f t="shared" si="1"/>
        <v>2056.7375464684014</v>
      </c>
      <c r="S26" s="4">
        <v>1</v>
      </c>
      <c r="T26" s="9">
        <f t="shared" si="2"/>
        <v>2056.7375464684014</v>
      </c>
      <c r="U26" s="9">
        <f t="shared" si="3"/>
        <v>2.0567375464684012</v>
      </c>
      <c r="V26" s="5">
        <v>70</v>
      </c>
      <c r="W26" s="7">
        <f t="shared" si="4"/>
        <v>143.97162825278809</v>
      </c>
      <c r="X26" s="5">
        <v>250</v>
      </c>
      <c r="Y26" s="5">
        <v>100</v>
      </c>
      <c r="Z26" s="5">
        <v>250</v>
      </c>
      <c r="AA26" s="2">
        <f t="shared" si="5"/>
        <v>743.97162825278815</v>
      </c>
    </row>
    <row r="27" spans="1:27" ht="29.25" customHeight="1" x14ac:dyDescent="0.25">
      <c r="A27" s="78"/>
      <c r="B27" s="78"/>
      <c r="C27" s="5"/>
      <c r="D27" s="78"/>
      <c r="E27" s="78"/>
      <c r="F27" s="77"/>
      <c r="G27" s="73"/>
      <c r="H27" s="4" t="s">
        <v>35</v>
      </c>
      <c r="I27" s="4"/>
      <c r="J27" s="4">
        <v>16</v>
      </c>
      <c r="K27" s="4">
        <v>12</v>
      </c>
      <c r="L27" s="7">
        <f t="shared" si="6"/>
        <v>192</v>
      </c>
      <c r="M27" s="7">
        <f t="shared" si="0"/>
        <v>17.843866171003718</v>
      </c>
      <c r="N27" s="5"/>
      <c r="O27" s="4">
        <v>5692</v>
      </c>
      <c r="P27" s="5"/>
      <c r="Q27" s="4">
        <v>0.6</v>
      </c>
      <c r="R27" s="8">
        <f t="shared" si="1"/>
        <v>609.40371747211884</v>
      </c>
      <c r="S27" s="4">
        <v>1</v>
      </c>
      <c r="T27" s="9">
        <f t="shared" si="2"/>
        <v>609.40371747211884</v>
      </c>
      <c r="U27" s="9">
        <f t="shared" si="3"/>
        <v>0.60940371747211886</v>
      </c>
      <c r="V27" s="5">
        <v>70</v>
      </c>
      <c r="W27" s="7">
        <f t="shared" si="4"/>
        <v>42.658260223048323</v>
      </c>
      <c r="X27" s="5"/>
      <c r="Y27" s="5"/>
      <c r="Z27" s="5"/>
      <c r="AA27" s="2">
        <f t="shared" si="5"/>
        <v>42.658260223048323</v>
      </c>
    </row>
    <row r="28" spans="1:27" ht="29.25" customHeight="1" x14ac:dyDescent="0.25">
      <c r="A28" s="78">
        <f>MAX($A$9:A27)+1</f>
        <v>13</v>
      </c>
      <c r="B28" s="78"/>
      <c r="C28" s="5"/>
      <c r="D28" s="78"/>
      <c r="E28" s="78"/>
      <c r="F28" s="77" t="s">
        <v>49</v>
      </c>
      <c r="G28" s="72" t="s">
        <v>34</v>
      </c>
      <c r="H28" s="4" t="s">
        <v>35</v>
      </c>
      <c r="I28" s="4"/>
      <c r="J28" s="4">
        <v>24</v>
      </c>
      <c r="K28" s="4">
        <v>27</v>
      </c>
      <c r="L28" s="7">
        <f t="shared" si="6"/>
        <v>648</v>
      </c>
      <c r="M28" s="7">
        <f t="shared" si="0"/>
        <v>60.223048327137548</v>
      </c>
      <c r="N28" s="5"/>
      <c r="O28" s="4">
        <v>5692</v>
      </c>
      <c r="P28" s="5"/>
      <c r="Q28" s="4">
        <v>0.6</v>
      </c>
      <c r="R28" s="8">
        <f t="shared" si="1"/>
        <v>2056.7375464684014</v>
      </c>
      <c r="S28" s="4">
        <v>1</v>
      </c>
      <c r="T28" s="9">
        <f t="shared" si="2"/>
        <v>2056.7375464684014</v>
      </c>
      <c r="U28" s="9">
        <f t="shared" si="3"/>
        <v>2.0567375464684012</v>
      </c>
      <c r="V28" s="5">
        <v>70</v>
      </c>
      <c r="W28" s="7">
        <f t="shared" si="4"/>
        <v>143.97162825278809</v>
      </c>
      <c r="X28" s="5">
        <v>250</v>
      </c>
      <c r="Y28" s="5">
        <v>100</v>
      </c>
      <c r="Z28" s="5">
        <v>250</v>
      </c>
      <c r="AA28" s="2">
        <f t="shared" si="5"/>
        <v>743.97162825278815</v>
      </c>
    </row>
    <row r="29" spans="1:27" ht="29.25" customHeight="1" x14ac:dyDescent="0.25">
      <c r="A29" s="78"/>
      <c r="B29" s="78"/>
      <c r="C29" s="5"/>
      <c r="D29" s="78"/>
      <c r="E29" s="78"/>
      <c r="F29" s="77"/>
      <c r="G29" s="73"/>
      <c r="H29" s="4" t="s">
        <v>35</v>
      </c>
      <c r="I29" s="4"/>
      <c r="J29" s="4">
        <v>16</v>
      </c>
      <c r="K29" s="4">
        <v>12</v>
      </c>
      <c r="L29" s="7">
        <f t="shared" si="6"/>
        <v>192</v>
      </c>
      <c r="M29" s="7">
        <f t="shared" si="0"/>
        <v>17.843866171003718</v>
      </c>
      <c r="N29" s="5"/>
      <c r="O29" s="4">
        <v>5692</v>
      </c>
      <c r="P29" s="5"/>
      <c r="Q29" s="4">
        <v>0.6</v>
      </c>
      <c r="R29" s="8">
        <f t="shared" si="1"/>
        <v>609.40371747211884</v>
      </c>
      <c r="S29" s="4">
        <v>1</v>
      </c>
      <c r="T29" s="9">
        <f t="shared" si="2"/>
        <v>609.40371747211884</v>
      </c>
      <c r="U29" s="9">
        <f t="shared" si="3"/>
        <v>0.60940371747211886</v>
      </c>
      <c r="V29" s="5">
        <v>70</v>
      </c>
      <c r="W29" s="7">
        <f t="shared" si="4"/>
        <v>42.658260223048323</v>
      </c>
      <c r="X29" s="5"/>
      <c r="Y29" s="5"/>
      <c r="Z29" s="5"/>
      <c r="AA29" s="2">
        <f t="shared" si="5"/>
        <v>42.658260223048323</v>
      </c>
    </row>
    <row r="30" spans="1:27" ht="29.25" customHeight="1" x14ac:dyDescent="0.25">
      <c r="A30" s="78">
        <f>MAX($A$9:A29)+1</f>
        <v>14</v>
      </c>
      <c r="B30" s="78"/>
      <c r="C30" s="5"/>
      <c r="D30" s="78"/>
      <c r="E30" s="78"/>
      <c r="F30" s="77" t="s">
        <v>50</v>
      </c>
      <c r="G30" s="72" t="s">
        <v>34</v>
      </c>
      <c r="H30" s="4" t="s">
        <v>35</v>
      </c>
      <c r="I30" s="4"/>
      <c r="J30" s="4">
        <v>31</v>
      </c>
      <c r="K30" s="4">
        <v>19</v>
      </c>
      <c r="L30" s="7">
        <f t="shared" si="6"/>
        <v>589</v>
      </c>
      <c r="M30" s="7">
        <f t="shared" si="0"/>
        <v>54.739776951672866</v>
      </c>
      <c r="N30" s="5"/>
      <c r="O30" s="4">
        <v>5692</v>
      </c>
      <c r="P30" s="5"/>
      <c r="Q30" s="4">
        <v>0.3</v>
      </c>
      <c r="R30" s="8">
        <f t="shared" si="1"/>
        <v>934.73643122676583</v>
      </c>
      <c r="S30" s="4">
        <v>1</v>
      </c>
      <c r="T30" s="9">
        <f t="shared" si="2"/>
        <v>934.73643122676583</v>
      </c>
      <c r="U30" s="9">
        <f t="shared" si="3"/>
        <v>0.93473643122676586</v>
      </c>
      <c r="V30" s="5">
        <v>70</v>
      </c>
      <c r="W30" s="7">
        <f t="shared" si="4"/>
        <v>65.431550185873604</v>
      </c>
      <c r="X30" s="5">
        <v>250</v>
      </c>
      <c r="Y30" s="5">
        <v>100</v>
      </c>
      <c r="Z30" s="5">
        <v>250</v>
      </c>
      <c r="AA30" s="2">
        <f t="shared" si="5"/>
        <v>665.43155018587368</v>
      </c>
    </row>
    <row r="31" spans="1:27" ht="29.25" customHeight="1" x14ac:dyDescent="0.25">
      <c r="A31" s="78"/>
      <c r="B31" s="78"/>
      <c r="C31" s="5"/>
      <c r="D31" s="78"/>
      <c r="E31" s="78"/>
      <c r="F31" s="77"/>
      <c r="G31" s="73"/>
      <c r="H31" s="4" t="s">
        <v>42</v>
      </c>
      <c r="I31" s="4" t="s">
        <v>451</v>
      </c>
      <c r="J31" s="4">
        <v>14</v>
      </c>
      <c r="K31" s="4">
        <v>22</v>
      </c>
      <c r="L31" s="7">
        <f t="shared" si="6"/>
        <v>308</v>
      </c>
      <c r="M31" s="7">
        <f t="shared" si="0"/>
        <v>28.624535315985131</v>
      </c>
      <c r="N31" s="5"/>
      <c r="O31" s="4">
        <v>12566</v>
      </c>
      <c r="P31" s="5"/>
      <c r="Q31" s="4">
        <v>0.6</v>
      </c>
      <c r="R31" s="8">
        <f t="shared" si="1"/>
        <v>2158.1754646840145</v>
      </c>
      <c r="S31" s="4">
        <v>1</v>
      </c>
      <c r="T31" s="9">
        <f t="shared" si="2"/>
        <v>2158.1754646840145</v>
      </c>
      <c r="U31" s="9">
        <f t="shared" si="3"/>
        <v>2.1581754646840143</v>
      </c>
      <c r="V31" s="5">
        <v>130</v>
      </c>
      <c r="W31" s="7">
        <f t="shared" si="4"/>
        <v>280.56281040892185</v>
      </c>
      <c r="X31" s="5"/>
      <c r="Y31" s="5"/>
      <c r="Z31" s="5"/>
      <c r="AA31" s="2">
        <f t="shared" si="5"/>
        <v>280.56281040892185</v>
      </c>
    </row>
    <row r="32" spans="1:27" ht="29.25" customHeight="1" x14ac:dyDescent="0.25">
      <c r="A32" s="78">
        <f>MAX($A$9:A31)+1</f>
        <v>15</v>
      </c>
      <c r="B32" s="78"/>
      <c r="C32" s="5"/>
      <c r="D32" s="78"/>
      <c r="E32" s="78"/>
      <c r="F32" s="77" t="s">
        <v>496</v>
      </c>
      <c r="G32" s="72" t="s">
        <v>34</v>
      </c>
      <c r="H32" s="4" t="s">
        <v>35</v>
      </c>
      <c r="I32" s="4"/>
      <c r="J32" s="4">
        <v>42</v>
      </c>
      <c r="K32" s="4">
        <v>13</v>
      </c>
      <c r="L32" s="7">
        <f t="shared" si="6"/>
        <v>546</v>
      </c>
      <c r="M32" s="7">
        <f t="shared" si="0"/>
        <v>50.743494423791823</v>
      </c>
      <c r="N32" s="5"/>
      <c r="O32" s="4">
        <v>5692</v>
      </c>
      <c r="P32" s="5"/>
      <c r="Q32" s="4">
        <v>0.6</v>
      </c>
      <c r="R32" s="8">
        <f t="shared" si="1"/>
        <v>1732.9918215613384</v>
      </c>
      <c r="S32" s="4">
        <v>1</v>
      </c>
      <c r="T32" s="9">
        <f t="shared" si="2"/>
        <v>1732.9918215613384</v>
      </c>
      <c r="U32" s="9">
        <f t="shared" si="3"/>
        <v>1.7329918215613385</v>
      </c>
      <c r="V32" s="5">
        <v>70</v>
      </c>
      <c r="W32" s="7">
        <f t="shared" si="4"/>
        <v>121.3094275092937</v>
      </c>
      <c r="X32" s="5">
        <v>250</v>
      </c>
      <c r="Y32" s="5">
        <v>100</v>
      </c>
      <c r="Z32" s="5">
        <v>250</v>
      </c>
      <c r="AA32" s="2">
        <f t="shared" si="5"/>
        <v>721.30942750929376</v>
      </c>
    </row>
    <row r="33" spans="1:27" ht="29.25" customHeight="1" x14ac:dyDescent="0.25">
      <c r="A33" s="78"/>
      <c r="B33" s="78"/>
      <c r="C33" s="5"/>
      <c r="D33" s="78"/>
      <c r="E33" s="78"/>
      <c r="F33" s="77"/>
      <c r="G33" s="73"/>
      <c r="H33" s="4" t="s">
        <v>35</v>
      </c>
      <c r="I33" s="4"/>
      <c r="J33" s="4">
        <v>31</v>
      </c>
      <c r="K33" s="4">
        <v>34</v>
      </c>
      <c r="L33" s="7">
        <f t="shared" si="6"/>
        <v>1054</v>
      </c>
      <c r="M33" s="7">
        <f t="shared" si="0"/>
        <v>97.955390334572499</v>
      </c>
      <c r="N33" s="5"/>
      <c r="O33" s="4">
        <v>5692</v>
      </c>
      <c r="P33" s="5"/>
      <c r="Q33" s="4">
        <v>0.6</v>
      </c>
      <c r="R33" s="8">
        <f t="shared" si="1"/>
        <v>3345.3724907063197</v>
      </c>
      <c r="S33" s="4">
        <v>1</v>
      </c>
      <c r="T33" s="9">
        <f t="shared" si="2"/>
        <v>3345.3724907063197</v>
      </c>
      <c r="U33" s="9">
        <f t="shared" si="3"/>
        <v>3.3453724907063198</v>
      </c>
      <c r="V33" s="5">
        <v>70</v>
      </c>
      <c r="W33" s="7">
        <f t="shared" si="4"/>
        <v>234.17607434944239</v>
      </c>
      <c r="X33" s="5"/>
      <c r="Y33" s="5"/>
      <c r="Z33" s="5"/>
      <c r="AA33" s="2">
        <f t="shared" si="5"/>
        <v>234.17607434944239</v>
      </c>
    </row>
    <row r="34" spans="1:27" ht="29.25" customHeight="1" x14ac:dyDescent="0.25">
      <c r="A34" s="5">
        <f>MAX($A$9:A33)+1</f>
        <v>16</v>
      </c>
      <c r="B34" s="5"/>
      <c r="C34" s="5"/>
      <c r="D34" s="5"/>
      <c r="E34" s="5"/>
      <c r="F34" s="4" t="s">
        <v>51</v>
      </c>
      <c r="G34" s="4" t="s">
        <v>34</v>
      </c>
      <c r="H34" s="4" t="s">
        <v>35</v>
      </c>
      <c r="I34" s="4"/>
      <c r="J34" s="4">
        <v>44</v>
      </c>
      <c r="K34" s="4">
        <v>14</v>
      </c>
      <c r="L34" s="7">
        <f t="shared" si="6"/>
        <v>616</v>
      </c>
      <c r="M34" s="7">
        <f t="shared" si="0"/>
        <v>57.249070631970262</v>
      </c>
      <c r="N34" s="5"/>
      <c r="O34" s="4">
        <v>5692</v>
      </c>
      <c r="P34" s="5"/>
      <c r="Q34" s="4">
        <v>0.6</v>
      </c>
      <c r="R34" s="8">
        <f t="shared" si="1"/>
        <v>1955.1702602230484</v>
      </c>
      <c r="S34" s="4">
        <v>1</v>
      </c>
      <c r="T34" s="9">
        <f t="shared" si="2"/>
        <v>1955.1702602230484</v>
      </c>
      <c r="U34" s="9">
        <f t="shared" si="3"/>
        <v>1.9551702602230485</v>
      </c>
      <c r="V34" s="5">
        <v>70</v>
      </c>
      <c r="W34" s="7">
        <f t="shared" si="4"/>
        <v>136.8619182156134</v>
      </c>
      <c r="X34" s="5">
        <v>250</v>
      </c>
      <c r="Y34" s="5">
        <v>100</v>
      </c>
      <c r="Z34" s="5">
        <v>250</v>
      </c>
      <c r="AA34" s="2">
        <f>SUM(W34:Z34)</f>
        <v>736.8619182156134</v>
      </c>
    </row>
    <row r="35" spans="1:27" ht="29.25" customHeight="1" x14ac:dyDescent="0.25">
      <c r="A35" s="78">
        <f>MAX($A$9:A34)+1</f>
        <v>17</v>
      </c>
      <c r="B35" s="78"/>
      <c r="C35" s="5"/>
      <c r="D35" s="78"/>
      <c r="E35" s="78"/>
      <c r="F35" s="77" t="s">
        <v>52</v>
      </c>
      <c r="G35" s="72" t="s">
        <v>34</v>
      </c>
      <c r="H35" s="4" t="s">
        <v>35</v>
      </c>
      <c r="I35" s="4"/>
      <c r="J35" s="4">
        <v>44</v>
      </c>
      <c r="K35" s="4">
        <v>14</v>
      </c>
      <c r="L35" s="7">
        <f t="shared" si="6"/>
        <v>616</v>
      </c>
      <c r="M35" s="7">
        <f t="shared" si="0"/>
        <v>57.249070631970262</v>
      </c>
      <c r="N35" s="5"/>
      <c r="O35" s="4">
        <v>5692</v>
      </c>
      <c r="P35" s="5"/>
      <c r="Q35" s="4">
        <v>0.6</v>
      </c>
      <c r="R35" s="8">
        <f t="shared" si="1"/>
        <v>1955.1702602230484</v>
      </c>
      <c r="S35" s="4">
        <v>1</v>
      </c>
      <c r="T35" s="9">
        <f t="shared" si="2"/>
        <v>1955.1702602230484</v>
      </c>
      <c r="U35" s="9">
        <f t="shared" si="3"/>
        <v>1.9551702602230485</v>
      </c>
      <c r="V35" s="5">
        <v>70</v>
      </c>
      <c r="W35" s="7">
        <f t="shared" si="4"/>
        <v>136.8619182156134</v>
      </c>
      <c r="X35" s="5">
        <v>250</v>
      </c>
      <c r="Y35" s="5">
        <v>100</v>
      </c>
      <c r="Z35" s="5">
        <v>1000</v>
      </c>
      <c r="AA35" s="2">
        <f t="shared" si="5"/>
        <v>1486.8619182156135</v>
      </c>
    </row>
    <row r="36" spans="1:27" ht="29.25" customHeight="1" x14ac:dyDescent="0.25">
      <c r="A36" s="78"/>
      <c r="B36" s="78"/>
      <c r="C36" s="5"/>
      <c r="D36" s="78"/>
      <c r="E36" s="78"/>
      <c r="F36" s="77"/>
      <c r="G36" s="73"/>
      <c r="H36" s="4" t="s">
        <v>35</v>
      </c>
      <c r="I36" s="4"/>
      <c r="J36" s="4">
        <v>16</v>
      </c>
      <c r="K36" s="4">
        <v>12</v>
      </c>
      <c r="L36" s="7">
        <f t="shared" si="6"/>
        <v>192</v>
      </c>
      <c r="M36" s="7">
        <f t="shared" si="0"/>
        <v>17.843866171003718</v>
      </c>
      <c r="N36" s="5"/>
      <c r="O36" s="4">
        <v>5692</v>
      </c>
      <c r="P36" s="5"/>
      <c r="Q36" s="4">
        <v>0.6</v>
      </c>
      <c r="R36" s="8">
        <f t="shared" si="1"/>
        <v>609.40371747211884</v>
      </c>
      <c r="S36" s="4">
        <v>1</v>
      </c>
      <c r="T36" s="9">
        <f t="shared" si="2"/>
        <v>609.40371747211884</v>
      </c>
      <c r="U36" s="9">
        <f t="shared" si="3"/>
        <v>0.60940371747211886</v>
      </c>
      <c r="V36" s="5">
        <v>70</v>
      </c>
      <c r="W36" s="7">
        <f t="shared" si="4"/>
        <v>42.658260223048323</v>
      </c>
      <c r="X36" s="5"/>
      <c r="Y36" s="5"/>
      <c r="Z36" s="5"/>
      <c r="AA36" s="2">
        <f t="shared" si="5"/>
        <v>42.658260223048323</v>
      </c>
    </row>
    <row r="37" spans="1:27" ht="29.25" customHeight="1" x14ac:dyDescent="0.25">
      <c r="A37" s="78">
        <f>MAX($A$9:A36)+1</f>
        <v>18</v>
      </c>
      <c r="B37" s="78"/>
      <c r="C37" s="5"/>
      <c r="D37" s="5"/>
      <c r="E37" s="78"/>
      <c r="F37" s="77" t="s">
        <v>53</v>
      </c>
      <c r="G37" s="72" t="s">
        <v>34</v>
      </c>
      <c r="H37" s="4" t="s">
        <v>35</v>
      </c>
      <c r="I37" s="4"/>
      <c r="J37" s="4">
        <v>11</v>
      </c>
      <c r="K37" s="4">
        <v>34</v>
      </c>
      <c r="L37" s="7">
        <f t="shared" si="6"/>
        <v>374</v>
      </c>
      <c r="M37" s="7">
        <f t="shared" si="0"/>
        <v>34.758364312267659</v>
      </c>
      <c r="N37" s="5"/>
      <c r="O37" s="4">
        <v>5692</v>
      </c>
      <c r="P37" s="5"/>
      <c r="Q37" s="4">
        <v>0.75</v>
      </c>
      <c r="R37" s="8">
        <f t="shared" si="1"/>
        <v>1483.8345724907063</v>
      </c>
      <c r="S37" s="4">
        <v>1</v>
      </c>
      <c r="T37" s="9">
        <f t="shared" si="2"/>
        <v>1483.8345724907063</v>
      </c>
      <c r="U37" s="9">
        <f t="shared" si="3"/>
        <v>1.4838345724907063</v>
      </c>
      <c r="V37" s="5">
        <v>70</v>
      </c>
      <c r="W37" s="7">
        <f t="shared" si="4"/>
        <v>103.86842007434944</v>
      </c>
      <c r="X37" s="5">
        <v>250</v>
      </c>
      <c r="Y37" s="5">
        <v>100</v>
      </c>
      <c r="Z37" s="5">
        <v>250</v>
      </c>
      <c r="AA37" s="2">
        <f t="shared" si="5"/>
        <v>703.86842007434939</v>
      </c>
    </row>
    <row r="38" spans="1:27" ht="29.25" customHeight="1" x14ac:dyDescent="0.25">
      <c r="A38" s="78"/>
      <c r="B38" s="78"/>
      <c r="C38" s="5"/>
      <c r="D38" s="5"/>
      <c r="E38" s="78"/>
      <c r="F38" s="77"/>
      <c r="G38" s="73"/>
      <c r="H38" s="4" t="s">
        <v>35</v>
      </c>
      <c r="I38" s="4"/>
      <c r="J38" s="4">
        <v>21</v>
      </c>
      <c r="K38" s="4">
        <v>8</v>
      </c>
      <c r="L38" s="7">
        <f t="shared" si="6"/>
        <v>168</v>
      </c>
      <c r="M38" s="7">
        <f t="shared" si="0"/>
        <v>15.613382899628252</v>
      </c>
      <c r="N38" s="5"/>
      <c r="O38" s="4">
        <v>5692</v>
      </c>
      <c r="P38" s="5"/>
      <c r="Q38" s="4">
        <v>0.75</v>
      </c>
      <c r="R38" s="8">
        <f t="shared" si="1"/>
        <v>666.53531598513018</v>
      </c>
      <c r="S38" s="4">
        <v>1</v>
      </c>
      <c r="T38" s="9">
        <f t="shared" si="2"/>
        <v>666.53531598513018</v>
      </c>
      <c r="U38" s="9">
        <f t="shared" si="3"/>
        <v>0.66653531598513016</v>
      </c>
      <c r="V38" s="5">
        <v>70</v>
      </c>
      <c r="W38" s="7">
        <f t="shared" si="4"/>
        <v>46.657472118959113</v>
      </c>
      <c r="X38" s="5"/>
      <c r="Y38" s="5"/>
      <c r="Z38" s="5"/>
      <c r="AA38" s="2">
        <f t="shared" si="5"/>
        <v>46.657472118959113</v>
      </c>
    </row>
    <row r="39" spans="1:27" ht="29.25" customHeight="1" x14ac:dyDescent="0.25">
      <c r="A39" s="75">
        <f>MAX($A$9:A38)+1</f>
        <v>19</v>
      </c>
      <c r="B39" s="78"/>
      <c r="C39" s="5"/>
      <c r="D39" s="5"/>
      <c r="E39" s="78"/>
      <c r="F39" s="77" t="s">
        <v>452</v>
      </c>
      <c r="G39" s="72" t="s">
        <v>34</v>
      </c>
      <c r="H39" s="4" t="s">
        <v>35</v>
      </c>
      <c r="I39" s="4"/>
      <c r="J39" s="4">
        <v>34</v>
      </c>
      <c r="K39" s="4">
        <v>11</v>
      </c>
      <c r="L39" s="7">
        <f t="shared" si="6"/>
        <v>374</v>
      </c>
      <c r="M39" s="7">
        <f t="shared" si="0"/>
        <v>34.758364312267659</v>
      </c>
      <c r="N39" s="5"/>
      <c r="O39" s="4">
        <v>5692</v>
      </c>
      <c r="P39" s="5"/>
      <c r="Q39" s="4">
        <v>0.75</v>
      </c>
      <c r="R39" s="8">
        <f t="shared" si="1"/>
        <v>1483.8345724907063</v>
      </c>
      <c r="S39" s="4">
        <v>1</v>
      </c>
      <c r="T39" s="9">
        <f t="shared" si="2"/>
        <v>1483.8345724907063</v>
      </c>
      <c r="U39" s="9">
        <f t="shared" si="3"/>
        <v>1.4838345724907063</v>
      </c>
      <c r="V39" s="5">
        <v>70</v>
      </c>
      <c r="W39" s="7">
        <f t="shared" si="4"/>
        <v>103.86842007434944</v>
      </c>
      <c r="X39" s="5">
        <v>250</v>
      </c>
      <c r="Y39" s="5">
        <v>100</v>
      </c>
      <c r="Z39" s="5">
        <v>250</v>
      </c>
      <c r="AA39" s="2">
        <f t="shared" si="5"/>
        <v>703.86842007434939</v>
      </c>
    </row>
    <row r="40" spans="1:27" ht="29.25" customHeight="1" x14ac:dyDescent="0.25">
      <c r="A40" s="76"/>
      <c r="B40" s="78"/>
      <c r="C40" s="5"/>
      <c r="D40" s="5"/>
      <c r="E40" s="78"/>
      <c r="F40" s="77"/>
      <c r="G40" s="73"/>
      <c r="H40" s="4" t="s">
        <v>35</v>
      </c>
      <c r="I40" s="4"/>
      <c r="J40" s="4">
        <v>8</v>
      </c>
      <c r="K40" s="4">
        <v>21</v>
      </c>
      <c r="L40" s="7">
        <f t="shared" si="6"/>
        <v>168</v>
      </c>
      <c r="M40" s="7">
        <f t="shared" si="0"/>
        <v>15.613382899628252</v>
      </c>
      <c r="N40" s="5"/>
      <c r="O40" s="4">
        <v>5692</v>
      </c>
      <c r="P40" s="5"/>
      <c r="Q40" s="4">
        <v>0.75</v>
      </c>
      <c r="R40" s="8">
        <f t="shared" si="1"/>
        <v>666.53531598513018</v>
      </c>
      <c r="S40" s="4">
        <v>1</v>
      </c>
      <c r="T40" s="9">
        <f t="shared" si="2"/>
        <v>666.53531598513018</v>
      </c>
      <c r="U40" s="9">
        <f t="shared" si="3"/>
        <v>0.66653531598513016</v>
      </c>
      <c r="V40" s="5">
        <v>70</v>
      </c>
      <c r="W40" s="7">
        <f t="shared" si="4"/>
        <v>46.657472118959113</v>
      </c>
      <c r="X40" s="5"/>
      <c r="Y40" s="5"/>
      <c r="Z40" s="5"/>
      <c r="AA40" s="2">
        <f t="shared" si="5"/>
        <v>46.657472118959113</v>
      </c>
    </row>
    <row r="41" spans="1:27" ht="29.25" customHeight="1" x14ac:dyDescent="0.25">
      <c r="A41" s="78">
        <f>MAX($A$9:A40)+1</f>
        <v>20</v>
      </c>
      <c r="B41" s="78"/>
      <c r="C41" s="5"/>
      <c r="D41" s="5"/>
      <c r="E41" s="78"/>
      <c r="F41" s="77" t="s">
        <v>453</v>
      </c>
      <c r="G41" s="72" t="s">
        <v>34</v>
      </c>
      <c r="H41" s="4" t="s">
        <v>42</v>
      </c>
      <c r="I41" s="4" t="s">
        <v>451</v>
      </c>
      <c r="J41" s="4">
        <v>12</v>
      </c>
      <c r="K41" s="4">
        <v>26</v>
      </c>
      <c r="L41" s="7">
        <f t="shared" si="6"/>
        <v>312</v>
      </c>
      <c r="M41" s="7">
        <f t="shared" si="0"/>
        <v>28.996282527881043</v>
      </c>
      <c r="N41" s="5"/>
      <c r="O41" s="4">
        <v>12566</v>
      </c>
      <c r="P41" s="5"/>
      <c r="Q41" s="4">
        <v>0.85</v>
      </c>
      <c r="R41" s="8">
        <f t="shared" ref="R41:R72" si="9">SUM(M41*O41*Q41)/100</f>
        <v>3097.1219330855015</v>
      </c>
      <c r="S41" s="4">
        <v>1</v>
      </c>
      <c r="T41" s="9">
        <f t="shared" si="2"/>
        <v>3097.1219330855015</v>
      </c>
      <c r="U41" s="9">
        <f t="shared" si="3"/>
        <v>3.0971219330855013</v>
      </c>
      <c r="V41" s="5">
        <v>130</v>
      </c>
      <c r="W41" s="7">
        <f t="shared" si="4"/>
        <v>402.62585130111518</v>
      </c>
      <c r="X41" s="5">
        <v>250</v>
      </c>
      <c r="Y41" s="5">
        <v>100</v>
      </c>
      <c r="Z41" s="5">
        <v>250</v>
      </c>
      <c r="AA41" s="2">
        <f t="shared" si="5"/>
        <v>1002.6258513011152</v>
      </c>
    </row>
    <row r="42" spans="1:27" ht="29.25" customHeight="1" x14ac:dyDescent="0.25">
      <c r="A42" s="78"/>
      <c r="B42" s="78"/>
      <c r="C42" s="5"/>
      <c r="D42" s="5"/>
      <c r="E42" s="78"/>
      <c r="F42" s="77"/>
      <c r="G42" s="73"/>
      <c r="H42" s="4" t="s">
        <v>35</v>
      </c>
      <c r="I42" s="4"/>
      <c r="J42" s="4">
        <v>17</v>
      </c>
      <c r="K42" s="4">
        <v>17</v>
      </c>
      <c r="L42" s="7">
        <f t="shared" si="6"/>
        <v>289</v>
      </c>
      <c r="M42" s="7">
        <f t="shared" si="0"/>
        <v>26.858736059479554</v>
      </c>
      <c r="N42" s="5"/>
      <c r="O42" s="4">
        <v>5692</v>
      </c>
      <c r="P42" s="5"/>
      <c r="Q42" s="4">
        <v>0.75</v>
      </c>
      <c r="R42" s="8">
        <f t="shared" si="9"/>
        <v>1146.5994423791822</v>
      </c>
      <c r="S42" s="4">
        <v>1</v>
      </c>
      <c r="T42" s="9">
        <f t="shared" si="2"/>
        <v>1146.5994423791822</v>
      </c>
      <c r="U42" s="9">
        <f t="shared" si="3"/>
        <v>1.1465994423791821</v>
      </c>
      <c r="V42" s="5">
        <v>70</v>
      </c>
      <c r="W42" s="7">
        <f t="shared" si="4"/>
        <v>80.261960966542745</v>
      </c>
      <c r="X42" s="5"/>
      <c r="Y42" s="5"/>
      <c r="Z42" s="5"/>
      <c r="AA42" s="2">
        <f t="shared" si="5"/>
        <v>80.261960966542745</v>
      </c>
    </row>
    <row r="43" spans="1:27" ht="29.25" customHeight="1" x14ac:dyDescent="0.25">
      <c r="A43" s="75">
        <f>MAX($A$9:A42)+1</f>
        <v>21</v>
      </c>
      <c r="B43" s="78"/>
      <c r="C43" s="5"/>
      <c r="D43" s="5"/>
      <c r="E43" s="75"/>
      <c r="F43" s="77" t="s">
        <v>446</v>
      </c>
      <c r="G43" s="72"/>
      <c r="H43" s="4" t="s">
        <v>42</v>
      </c>
      <c r="I43" s="4" t="s">
        <v>451</v>
      </c>
      <c r="J43" s="4">
        <v>12</v>
      </c>
      <c r="K43" s="4">
        <v>26</v>
      </c>
      <c r="L43" s="7">
        <f t="shared" si="6"/>
        <v>312</v>
      </c>
      <c r="M43" s="7">
        <f t="shared" si="0"/>
        <v>28.996282527881043</v>
      </c>
      <c r="N43" s="5"/>
      <c r="O43" s="4">
        <v>12566</v>
      </c>
      <c r="P43" s="5"/>
      <c r="Q43" s="4">
        <v>0.85</v>
      </c>
      <c r="R43" s="8">
        <f t="shared" si="9"/>
        <v>3097.1219330855015</v>
      </c>
      <c r="S43" s="4">
        <v>1</v>
      </c>
      <c r="T43" s="9">
        <f t="shared" si="2"/>
        <v>3097.1219330855015</v>
      </c>
      <c r="U43" s="9">
        <f t="shared" ref="U43:U44" si="10">SUM(T43/1000)</f>
        <v>3.0971219330855013</v>
      </c>
      <c r="V43" s="5">
        <v>130</v>
      </c>
      <c r="W43" s="7">
        <f t="shared" si="4"/>
        <v>402.62585130111518</v>
      </c>
      <c r="X43" s="5">
        <v>250</v>
      </c>
      <c r="Y43" s="5">
        <v>100</v>
      </c>
      <c r="Z43" s="5">
        <v>250</v>
      </c>
      <c r="AA43" s="2">
        <f t="shared" si="5"/>
        <v>1002.6258513011152</v>
      </c>
    </row>
    <row r="44" spans="1:27" ht="29.25" customHeight="1" x14ac:dyDescent="0.25">
      <c r="A44" s="76"/>
      <c r="B44" s="78"/>
      <c r="C44" s="5"/>
      <c r="D44" s="5"/>
      <c r="E44" s="76"/>
      <c r="F44" s="77"/>
      <c r="G44" s="73"/>
      <c r="H44" s="18" t="s">
        <v>35</v>
      </c>
      <c r="J44" s="18">
        <v>17</v>
      </c>
      <c r="K44" s="18">
        <v>17</v>
      </c>
      <c r="L44" s="15">
        <f t="shared" si="6"/>
        <v>289</v>
      </c>
      <c r="M44" s="15">
        <f t="shared" si="0"/>
        <v>26.858736059479554</v>
      </c>
      <c r="O44" s="18">
        <v>5692</v>
      </c>
      <c r="Q44" s="18">
        <v>0.85</v>
      </c>
      <c r="R44" s="8">
        <f t="shared" si="9"/>
        <v>1299.4793680297398</v>
      </c>
      <c r="S44" s="4">
        <v>1</v>
      </c>
      <c r="T44" s="9">
        <f t="shared" si="2"/>
        <v>1299.4793680297398</v>
      </c>
      <c r="U44" s="9">
        <f t="shared" si="10"/>
        <v>1.2994793680297398</v>
      </c>
      <c r="V44" s="5">
        <v>70</v>
      </c>
      <c r="W44" s="7">
        <f t="shared" si="4"/>
        <v>90.963555762081796</v>
      </c>
      <c r="X44" s="5"/>
      <c r="Y44" s="5"/>
      <c r="Z44" s="5"/>
      <c r="AA44" s="2">
        <f t="shared" si="5"/>
        <v>90.963555762081796</v>
      </c>
    </row>
    <row r="45" spans="1:27" ht="29.25" customHeight="1" x14ac:dyDescent="0.25">
      <c r="A45" s="75">
        <f>MAX($A$9:A44)+1</f>
        <v>22</v>
      </c>
      <c r="B45" s="78"/>
      <c r="C45" s="5"/>
      <c r="D45" s="5"/>
      <c r="E45" s="75"/>
      <c r="F45" s="77" t="s">
        <v>447</v>
      </c>
      <c r="G45" s="72"/>
      <c r="H45" s="4" t="s">
        <v>42</v>
      </c>
      <c r="I45" s="4" t="s">
        <v>451</v>
      </c>
      <c r="J45" s="4">
        <v>12</v>
      </c>
      <c r="K45" s="4">
        <v>26</v>
      </c>
      <c r="L45" s="7">
        <f t="shared" si="6"/>
        <v>312</v>
      </c>
      <c r="M45" s="7">
        <f t="shared" si="0"/>
        <v>28.996282527881043</v>
      </c>
      <c r="N45" s="5"/>
      <c r="O45" s="4">
        <v>12566</v>
      </c>
      <c r="P45" s="5"/>
      <c r="Q45" s="4">
        <v>0.85</v>
      </c>
      <c r="R45" s="8">
        <f t="shared" si="9"/>
        <v>3097.1219330855015</v>
      </c>
      <c r="S45" s="4">
        <v>1</v>
      </c>
      <c r="T45" s="9">
        <f t="shared" si="2"/>
        <v>3097.1219330855015</v>
      </c>
      <c r="U45" s="9">
        <f t="shared" ref="U45:U46" si="11">SUM(T45/1000)</f>
        <v>3.0971219330855013</v>
      </c>
      <c r="V45" s="5">
        <v>130</v>
      </c>
      <c r="W45" s="7">
        <f t="shared" si="4"/>
        <v>402.62585130111518</v>
      </c>
      <c r="X45" s="5">
        <v>250</v>
      </c>
      <c r="Y45" s="5">
        <v>100</v>
      </c>
      <c r="Z45" s="5">
        <v>250</v>
      </c>
      <c r="AA45" s="2">
        <f t="shared" si="5"/>
        <v>1002.6258513011152</v>
      </c>
    </row>
    <row r="46" spans="1:27" ht="29.25" customHeight="1" x14ac:dyDescent="0.25">
      <c r="A46" s="76"/>
      <c r="B46" s="78"/>
      <c r="C46" s="5"/>
      <c r="D46" s="5"/>
      <c r="E46" s="76"/>
      <c r="F46" s="77"/>
      <c r="G46" s="73"/>
      <c r="H46" s="18" t="s">
        <v>35</v>
      </c>
      <c r="J46" s="18">
        <v>17</v>
      </c>
      <c r="K46" s="18">
        <v>17</v>
      </c>
      <c r="L46" s="15">
        <f t="shared" si="6"/>
        <v>289</v>
      </c>
      <c r="M46" s="15">
        <f t="shared" si="0"/>
        <v>26.858736059479554</v>
      </c>
      <c r="O46" s="18">
        <v>5692</v>
      </c>
      <c r="Q46" s="18">
        <v>0.85</v>
      </c>
      <c r="R46" s="8">
        <f t="shared" si="9"/>
        <v>1299.4793680297398</v>
      </c>
      <c r="S46" s="4">
        <v>1</v>
      </c>
      <c r="T46" s="9">
        <f t="shared" si="2"/>
        <v>1299.4793680297398</v>
      </c>
      <c r="U46" s="9">
        <f t="shared" si="11"/>
        <v>1.2994793680297398</v>
      </c>
      <c r="V46" s="5">
        <v>70</v>
      </c>
      <c r="W46" s="7">
        <f t="shared" si="4"/>
        <v>90.963555762081796</v>
      </c>
      <c r="X46" s="5"/>
      <c r="Y46" s="5"/>
      <c r="Z46" s="5"/>
      <c r="AA46" s="2">
        <f t="shared" si="5"/>
        <v>90.963555762081796</v>
      </c>
    </row>
    <row r="47" spans="1:27" ht="29.25" customHeight="1" x14ac:dyDescent="0.25">
      <c r="A47" s="78">
        <f>MAX($A$9:A46)+1</f>
        <v>23</v>
      </c>
      <c r="B47" s="78"/>
      <c r="C47" s="5"/>
      <c r="D47" s="5"/>
      <c r="E47" s="78"/>
      <c r="F47" s="77" t="s">
        <v>55</v>
      </c>
      <c r="G47" s="72" t="s">
        <v>34</v>
      </c>
      <c r="H47" s="4" t="s">
        <v>42</v>
      </c>
      <c r="I47" s="4" t="s">
        <v>451</v>
      </c>
      <c r="J47" s="4">
        <v>24</v>
      </c>
      <c r="K47" s="4">
        <v>21</v>
      </c>
      <c r="L47" s="7">
        <f t="shared" si="6"/>
        <v>504</v>
      </c>
      <c r="M47" s="7">
        <f t="shared" si="0"/>
        <v>46.840148698884761</v>
      </c>
      <c r="N47" s="5"/>
      <c r="O47" s="4">
        <v>12566</v>
      </c>
      <c r="P47" s="5"/>
      <c r="Q47" s="4">
        <v>0.85</v>
      </c>
      <c r="R47" s="8">
        <f t="shared" si="9"/>
        <v>5003.0431226765795</v>
      </c>
      <c r="S47" s="4">
        <v>1</v>
      </c>
      <c r="T47" s="9">
        <f t="shared" si="2"/>
        <v>5003.0431226765795</v>
      </c>
      <c r="U47" s="9">
        <f t="shared" si="3"/>
        <v>5.0030431226765799</v>
      </c>
      <c r="V47" s="5">
        <v>130</v>
      </c>
      <c r="W47" s="7">
        <f t="shared" si="4"/>
        <v>650.39560594795535</v>
      </c>
      <c r="X47" s="5">
        <v>250</v>
      </c>
      <c r="Y47" s="5">
        <v>100</v>
      </c>
      <c r="Z47" s="5">
        <v>250</v>
      </c>
      <c r="AA47" s="2">
        <f t="shared" si="5"/>
        <v>1250.3956059479553</v>
      </c>
    </row>
    <row r="48" spans="1:27" ht="29.25" customHeight="1" x14ac:dyDescent="0.25">
      <c r="A48" s="78"/>
      <c r="B48" s="78"/>
      <c r="C48" s="5"/>
      <c r="D48" s="5"/>
      <c r="E48" s="78"/>
      <c r="F48" s="77"/>
      <c r="G48" s="74"/>
      <c r="H48" s="4" t="s">
        <v>35</v>
      </c>
      <c r="I48" s="4"/>
      <c r="J48" s="4">
        <v>25</v>
      </c>
      <c r="K48" s="4">
        <v>18</v>
      </c>
      <c r="L48" s="7">
        <f t="shared" si="6"/>
        <v>450</v>
      </c>
      <c r="M48" s="7">
        <f t="shared" si="0"/>
        <v>41.82156133828996</v>
      </c>
      <c r="N48" s="5"/>
      <c r="O48" s="4">
        <v>5692</v>
      </c>
      <c r="P48" s="5"/>
      <c r="Q48" s="4">
        <v>0.6</v>
      </c>
      <c r="R48" s="8">
        <f t="shared" si="9"/>
        <v>1428.2899628252787</v>
      </c>
      <c r="S48" s="4">
        <v>1</v>
      </c>
      <c r="T48" s="9">
        <f t="shared" si="2"/>
        <v>1428.2899628252787</v>
      </c>
      <c r="U48" s="9">
        <f>SUM(T48/1000)</f>
        <v>1.4282899628252788</v>
      </c>
      <c r="V48" s="5">
        <v>70</v>
      </c>
      <c r="W48" s="7">
        <f t="shared" si="4"/>
        <v>99.980297397769519</v>
      </c>
      <c r="X48" s="5"/>
      <c r="Y48" s="5"/>
      <c r="Z48" s="5"/>
      <c r="AA48" s="2">
        <f>SUM(W48:Z48)</f>
        <v>99.980297397769519</v>
      </c>
    </row>
    <row r="49" spans="1:27" ht="29.25" customHeight="1" x14ac:dyDescent="0.25">
      <c r="A49" s="78"/>
      <c r="B49" s="78"/>
      <c r="C49" s="5"/>
      <c r="D49" s="5"/>
      <c r="E49" s="78"/>
      <c r="F49" s="77"/>
      <c r="G49" s="73"/>
      <c r="H49" s="18" t="s">
        <v>35</v>
      </c>
      <c r="J49" s="18">
        <v>29</v>
      </c>
      <c r="K49" s="18">
        <v>20</v>
      </c>
      <c r="L49" s="15">
        <f t="shared" si="6"/>
        <v>580</v>
      </c>
      <c r="M49" s="15">
        <f t="shared" si="0"/>
        <v>53.903345724907062</v>
      </c>
      <c r="N49" s="16"/>
      <c r="O49" s="4">
        <v>5692</v>
      </c>
      <c r="P49" s="16"/>
      <c r="Q49" s="4">
        <v>0.6</v>
      </c>
      <c r="R49" s="8">
        <f t="shared" si="9"/>
        <v>1840.9070631970262</v>
      </c>
      <c r="S49" s="4">
        <v>1</v>
      </c>
      <c r="T49" s="9">
        <f t="shared" si="2"/>
        <v>1840.9070631970262</v>
      </c>
      <c r="U49" s="9">
        <f>SUM(T49/1000)</f>
        <v>1.8409070631970261</v>
      </c>
      <c r="V49" s="5">
        <v>70</v>
      </c>
      <c r="W49" s="7">
        <f t="shared" si="4"/>
        <v>128.86349442379182</v>
      </c>
      <c r="X49" s="16"/>
      <c r="Y49" s="16"/>
      <c r="Z49" s="16"/>
      <c r="AA49" s="2">
        <f>SUM(W49:Z49)</f>
        <v>128.86349442379182</v>
      </c>
    </row>
    <row r="50" spans="1:27" ht="29.25" customHeight="1" x14ac:dyDescent="0.25">
      <c r="A50" s="78">
        <f>MAX($A$9:A49)+1</f>
        <v>24</v>
      </c>
      <c r="B50" s="78"/>
      <c r="C50" s="5"/>
      <c r="D50" s="5"/>
      <c r="E50" s="78"/>
      <c r="F50" s="77" t="s">
        <v>57</v>
      </c>
      <c r="G50" s="72" t="s">
        <v>34</v>
      </c>
      <c r="H50" s="4" t="s">
        <v>35</v>
      </c>
      <c r="I50" s="4"/>
      <c r="J50" s="4">
        <v>32</v>
      </c>
      <c r="K50" s="4">
        <v>11</v>
      </c>
      <c r="L50" s="7">
        <f t="shared" si="6"/>
        <v>352</v>
      </c>
      <c r="M50" s="7">
        <f t="shared" si="0"/>
        <v>32.713754646840151</v>
      </c>
      <c r="N50" s="5"/>
      <c r="O50" s="4">
        <v>5692</v>
      </c>
      <c r="P50" s="5"/>
      <c r="Q50" s="4">
        <v>0.6</v>
      </c>
      <c r="R50" s="8">
        <f t="shared" si="9"/>
        <v>1117.2401486988847</v>
      </c>
      <c r="S50" s="4">
        <v>1</v>
      </c>
      <c r="T50" s="9">
        <f t="shared" si="2"/>
        <v>1117.2401486988847</v>
      </c>
      <c r="U50" s="9">
        <f t="shared" si="3"/>
        <v>1.1172401486988848</v>
      </c>
      <c r="V50" s="5">
        <v>70</v>
      </c>
      <c r="W50" s="7">
        <f t="shared" si="4"/>
        <v>78.206810408921939</v>
      </c>
      <c r="X50" s="5">
        <v>250</v>
      </c>
      <c r="Y50" s="5">
        <v>100</v>
      </c>
      <c r="Z50" s="5">
        <v>250</v>
      </c>
      <c r="AA50" s="2">
        <f t="shared" si="5"/>
        <v>678.20681040892191</v>
      </c>
    </row>
    <row r="51" spans="1:27" ht="29.25" customHeight="1" x14ac:dyDescent="0.25">
      <c r="A51" s="78"/>
      <c r="B51" s="78"/>
      <c r="C51" s="5"/>
      <c r="D51" s="5"/>
      <c r="E51" s="78"/>
      <c r="F51" s="77"/>
      <c r="G51" s="73"/>
      <c r="H51" s="4" t="s">
        <v>42</v>
      </c>
      <c r="I51" s="4" t="s">
        <v>451</v>
      </c>
      <c r="J51" s="4">
        <v>27</v>
      </c>
      <c r="K51" s="4">
        <v>12</v>
      </c>
      <c r="L51" s="7">
        <f t="shared" si="6"/>
        <v>324</v>
      </c>
      <c r="M51" s="7">
        <f t="shared" si="0"/>
        <v>30.111524163568774</v>
      </c>
      <c r="N51" s="5"/>
      <c r="O51" s="4">
        <v>12566</v>
      </c>
      <c r="P51" s="5"/>
      <c r="Q51" s="4">
        <v>0.85</v>
      </c>
      <c r="R51" s="8">
        <f t="shared" si="9"/>
        <v>3216.2420074349443</v>
      </c>
      <c r="S51" s="4">
        <v>1</v>
      </c>
      <c r="T51" s="9">
        <f t="shared" si="2"/>
        <v>3216.2420074349443</v>
      </c>
      <c r="U51" s="9">
        <f t="shared" si="3"/>
        <v>3.2162420074349445</v>
      </c>
      <c r="V51" s="5">
        <v>130</v>
      </c>
      <c r="W51" s="7">
        <f t="shared" si="4"/>
        <v>418.11146096654278</v>
      </c>
      <c r="X51" s="5"/>
      <c r="Y51" s="5"/>
      <c r="Z51" s="5"/>
      <c r="AA51" s="2">
        <f t="shared" si="5"/>
        <v>418.11146096654278</v>
      </c>
    </row>
    <row r="52" spans="1:27" ht="29.25" customHeight="1" x14ac:dyDescent="0.25">
      <c r="A52" s="78">
        <f>MAX($A$9:A51)+1</f>
        <v>25</v>
      </c>
      <c r="B52" s="102" t="s">
        <v>504</v>
      </c>
      <c r="C52" s="103"/>
      <c r="D52" s="103"/>
      <c r="E52" s="104"/>
      <c r="F52" s="79" t="s">
        <v>503</v>
      </c>
      <c r="G52" s="72"/>
      <c r="H52" s="4" t="s">
        <v>35</v>
      </c>
      <c r="I52" s="4"/>
      <c r="J52" s="4">
        <v>30</v>
      </c>
      <c r="K52" s="4">
        <v>11</v>
      </c>
      <c r="L52" s="7">
        <f t="shared" si="6"/>
        <v>330</v>
      </c>
      <c r="M52" s="7">
        <f t="shared" si="0"/>
        <v>30.669144981412639</v>
      </c>
      <c r="N52" s="5"/>
      <c r="O52" s="4">
        <v>5692</v>
      </c>
      <c r="P52" s="5"/>
      <c r="Q52" s="4">
        <v>0.45</v>
      </c>
      <c r="R52" s="8">
        <f t="shared" si="9"/>
        <v>785.55947955390332</v>
      </c>
      <c r="S52" s="4">
        <v>1</v>
      </c>
      <c r="T52" s="9">
        <f t="shared" si="2"/>
        <v>785.55947955390332</v>
      </c>
      <c r="U52" s="9">
        <f t="shared" si="3"/>
        <v>0.78555947955390326</v>
      </c>
      <c r="V52" s="5">
        <v>70</v>
      </c>
      <c r="W52" s="7">
        <f t="shared" si="4"/>
        <v>54.989163568773229</v>
      </c>
      <c r="X52" s="5">
        <v>250</v>
      </c>
      <c r="Y52" s="5">
        <v>100</v>
      </c>
      <c r="Z52" s="5">
        <v>250</v>
      </c>
      <c r="AA52" s="2">
        <f t="shared" si="5"/>
        <v>654.98916356877317</v>
      </c>
    </row>
    <row r="53" spans="1:27" ht="29.25" customHeight="1" x14ac:dyDescent="0.25">
      <c r="A53" s="78"/>
      <c r="B53" s="105"/>
      <c r="C53" s="106"/>
      <c r="D53" s="106"/>
      <c r="E53" s="107"/>
      <c r="F53" s="73"/>
      <c r="G53" s="73"/>
      <c r="H53" s="4" t="s">
        <v>42</v>
      </c>
      <c r="I53" s="4" t="s">
        <v>451</v>
      </c>
      <c r="J53" s="4">
        <v>30</v>
      </c>
      <c r="K53" s="4">
        <v>12</v>
      </c>
      <c r="L53" s="7">
        <f t="shared" si="6"/>
        <v>360</v>
      </c>
      <c r="M53" s="7">
        <f t="shared" si="0"/>
        <v>33.457249070631974</v>
      </c>
      <c r="N53" s="5"/>
      <c r="O53" s="4">
        <v>12566</v>
      </c>
      <c r="P53" s="5"/>
      <c r="Q53" s="4">
        <v>0.6</v>
      </c>
      <c r="R53" s="8">
        <f t="shared" si="9"/>
        <v>2522.5427509293681</v>
      </c>
      <c r="S53" s="4">
        <v>1</v>
      </c>
      <c r="T53" s="9">
        <f t="shared" si="2"/>
        <v>2522.5427509293681</v>
      </c>
      <c r="U53" s="9">
        <f t="shared" si="3"/>
        <v>2.5225427509293681</v>
      </c>
      <c r="V53" s="5">
        <v>130</v>
      </c>
      <c r="W53" s="7">
        <f t="shared" si="4"/>
        <v>327.93055762081786</v>
      </c>
      <c r="X53" s="5"/>
      <c r="Y53" s="5"/>
      <c r="Z53" s="5"/>
      <c r="AA53" s="2">
        <f t="shared" si="5"/>
        <v>327.93055762081786</v>
      </c>
    </row>
    <row r="54" spans="1:27" ht="29.25" customHeight="1" x14ac:dyDescent="0.25">
      <c r="A54" s="78">
        <f>MAX($A$9:A53)+1</f>
        <v>26</v>
      </c>
      <c r="B54" s="78"/>
      <c r="C54" s="5"/>
      <c r="D54" s="5"/>
      <c r="E54" s="78"/>
      <c r="F54" s="77" t="s">
        <v>58</v>
      </c>
      <c r="G54" s="72" t="s">
        <v>34</v>
      </c>
      <c r="H54" s="4" t="s">
        <v>42</v>
      </c>
      <c r="I54" s="4" t="s">
        <v>451</v>
      </c>
      <c r="J54" s="4">
        <v>16</v>
      </c>
      <c r="K54" s="4">
        <v>20</v>
      </c>
      <c r="L54" s="7">
        <f t="shared" si="6"/>
        <v>320</v>
      </c>
      <c r="M54" s="7">
        <f t="shared" si="0"/>
        <v>29.739776951672862</v>
      </c>
      <c r="N54" s="5"/>
      <c r="O54" s="4">
        <v>12566</v>
      </c>
      <c r="P54" s="5"/>
      <c r="Q54" s="4">
        <v>0.85</v>
      </c>
      <c r="R54" s="8">
        <f t="shared" si="9"/>
        <v>3176.5353159851302</v>
      </c>
      <c r="S54" s="4">
        <v>1</v>
      </c>
      <c r="T54" s="9">
        <f t="shared" si="2"/>
        <v>3176.5353159851302</v>
      </c>
      <c r="U54" s="9">
        <f t="shared" si="3"/>
        <v>3.1765353159851304</v>
      </c>
      <c r="V54" s="5">
        <v>130</v>
      </c>
      <c r="W54" s="7">
        <f t="shared" si="4"/>
        <v>412.94959107806693</v>
      </c>
      <c r="X54" s="5">
        <v>250</v>
      </c>
      <c r="Y54" s="5">
        <v>100</v>
      </c>
      <c r="Z54" s="5">
        <v>250</v>
      </c>
      <c r="AA54" s="2">
        <f t="shared" si="5"/>
        <v>1012.949591078067</v>
      </c>
    </row>
    <row r="55" spans="1:27" ht="29.25" customHeight="1" x14ac:dyDescent="0.25">
      <c r="A55" s="78"/>
      <c r="B55" s="78"/>
      <c r="C55" s="5"/>
      <c r="D55" s="5"/>
      <c r="E55" s="78"/>
      <c r="F55" s="77"/>
      <c r="G55" s="73"/>
      <c r="H55" s="4" t="s">
        <v>35</v>
      </c>
      <c r="I55" s="4"/>
      <c r="J55" s="4">
        <v>16</v>
      </c>
      <c r="K55" s="4">
        <v>22</v>
      </c>
      <c r="L55" s="7">
        <f t="shared" si="6"/>
        <v>352</v>
      </c>
      <c r="M55" s="7">
        <f t="shared" si="0"/>
        <v>32.713754646840151</v>
      </c>
      <c r="N55" s="5"/>
      <c r="O55" s="4">
        <v>5692</v>
      </c>
      <c r="P55" s="5"/>
      <c r="Q55" s="4">
        <v>0.6</v>
      </c>
      <c r="R55" s="8">
        <f t="shared" si="9"/>
        <v>1117.2401486988847</v>
      </c>
      <c r="S55" s="4">
        <v>1</v>
      </c>
      <c r="T55" s="9">
        <f t="shared" si="2"/>
        <v>1117.2401486988847</v>
      </c>
      <c r="U55" s="9">
        <f t="shared" si="3"/>
        <v>1.1172401486988848</v>
      </c>
      <c r="V55" s="5">
        <v>70</v>
      </c>
      <c r="W55" s="7">
        <f t="shared" si="4"/>
        <v>78.206810408921939</v>
      </c>
      <c r="X55" s="5"/>
      <c r="Y55" s="5"/>
      <c r="Z55" s="5"/>
      <c r="AA55" s="2">
        <f t="shared" si="5"/>
        <v>78.206810408921939</v>
      </c>
    </row>
    <row r="56" spans="1:27" ht="29.25" customHeight="1" x14ac:dyDescent="0.25">
      <c r="A56" s="78">
        <f>MAX($A$9:A55)+1</f>
        <v>27</v>
      </c>
      <c r="B56" s="78"/>
      <c r="C56" s="5"/>
      <c r="D56" s="5"/>
      <c r="E56" s="78"/>
      <c r="F56" s="77" t="s">
        <v>59</v>
      </c>
      <c r="G56" s="72" t="s">
        <v>34</v>
      </c>
      <c r="H56" s="4" t="s">
        <v>42</v>
      </c>
      <c r="I56" s="4" t="s">
        <v>451</v>
      </c>
      <c r="J56" s="4">
        <v>16</v>
      </c>
      <c r="K56" s="4">
        <v>20</v>
      </c>
      <c r="L56" s="7">
        <f t="shared" si="6"/>
        <v>320</v>
      </c>
      <c r="M56" s="7">
        <f t="shared" si="0"/>
        <v>29.739776951672862</v>
      </c>
      <c r="N56" s="5"/>
      <c r="O56" s="4">
        <v>12566</v>
      </c>
      <c r="P56" s="5"/>
      <c r="Q56" s="4">
        <v>0.75</v>
      </c>
      <c r="R56" s="8">
        <f t="shared" si="9"/>
        <v>2802.8252788104087</v>
      </c>
      <c r="S56" s="4">
        <v>1</v>
      </c>
      <c r="T56" s="9">
        <f t="shared" si="2"/>
        <v>2802.8252788104087</v>
      </c>
      <c r="U56" s="9">
        <f t="shared" ref="U56:U57" si="12">SUM(T56/1000)</f>
        <v>2.8028252788104089</v>
      </c>
      <c r="V56" s="5">
        <v>130</v>
      </c>
      <c r="W56" s="7">
        <f t="shared" si="4"/>
        <v>364.36728624535317</v>
      </c>
      <c r="X56" s="5">
        <v>250</v>
      </c>
      <c r="Y56" s="5">
        <v>100</v>
      </c>
      <c r="Z56" s="5">
        <v>250</v>
      </c>
      <c r="AA56" s="2">
        <f t="shared" ref="AA56:AA57" si="13">SUM(W56:Z56)</f>
        <v>964.36728624535317</v>
      </c>
    </row>
    <row r="57" spans="1:27" ht="29.25" customHeight="1" x14ac:dyDescent="0.25">
      <c r="A57" s="78"/>
      <c r="B57" s="78"/>
      <c r="C57" s="5"/>
      <c r="D57" s="5"/>
      <c r="E57" s="78"/>
      <c r="F57" s="77"/>
      <c r="G57" s="73"/>
      <c r="H57" s="4" t="s">
        <v>35</v>
      </c>
      <c r="I57" s="4"/>
      <c r="J57" s="4">
        <v>16</v>
      </c>
      <c r="K57" s="4">
        <v>22</v>
      </c>
      <c r="L57" s="7">
        <f t="shared" si="6"/>
        <v>352</v>
      </c>
      <c r="M57" s="7">
        <f t="shared" si="0"/>
        <v>32.713754646840151</v>
      </c>
      <c r="N57" s="5"/>
      <c r="O57" s="4">
        <v>5692</v>
      </c>
      <c r="P57" s="5"/>
      <c r="Q57" s="4">
        <v>0.6</v>
      </c>
      <c r="R57" s="8">
        <f t="shared" si="9"/>
        <v>1117.2401486988847</v>
      </c>
      <c r="S57" s="4">
        <v>1</v>
      </c>
      <c r="T57" s="9">
        <f t="shared" si="2"/>
        <v>1117.2401486988847</v>
      </c>
      <c r="U57" s="9">
        <f t="shared" si="12"/>
        <v>1.1172401486988848</v>
      </c>
      <c r="V57" s="5">
        <v>70</v>
      </c>
      <c r="W57" s="7">
        <f t="shared" si="4"/>
        <v>78.206810408921939</v>
      </c>
      <c r="X57" s="5"/>
      <c r="Y57" s="5"/>
      <c r="Z57" s="5"/>
      <c r="AA57" s="2">
        <f t="shared" si="13"/>
        <v>78.206810408921939</v>
      </c>
    </row>
    <row r="58" spans="1:27" ht="29.25" customHeight="1" x14ac:dyDescent="0.25">
      <c r="A58" s="5">
        <f>MAX($A$9:A57)+1</f>
        <v>28</v>
      </c>
      <c r="B58" s="5"/>
      <c r="C58" s="5"/>
      <c r="D58" s="5"/>
      <c r="E58" s="5"/>
      <c r="F58" s="4" t="s">
        <v>60</v>
      </c>
      <c r="G58" s="4" t="s">
        <v>34</v>
      </c>
      <c r="H58" s="4" t="s">
        <v>35</v>
      </c>
      <c r="I58" s="4"/>
      <c r="J58" s="4">
        <v>15</v>
      </c>
      <c r="K58" s="4">
        <v>21</v>
      </c>
      <c r="L58" s="7">
        <f t="shared" si="6"/>
        <v>315</v>
      </c>
      <c r="M58" s="7">
        <f t="shared" si="0"/>
        <v>29.275092936802974</v>
      </c>
      <c r="N58" s="5"/>
      <c r="O58" s="4">
        <v>5692</v>
      </c>
      <c r="P58" s="5"/>
      <c r="Q58" s="4">
        <v>0.75</v>
      </c>
      <c r="R58" s="8">
        <f t="shared" si="9"/>
        <v>1249.753717472119</v>
      </c>
      <c r="S58" s="4">
        <v>1</v>
      </c>
      <c r="T58" s="9">
        <f t="shared" si="2"/>
        <v>1249.753717472119</v>
      </c>
      <c r="U58" s="9">
        <f t="shared" si="3"/>
        <v>1.2497537174721189</v>
      </c>
      <c r="V58" s="5">
        <v>70</v>
      </c>
      <c r="W58" s="7">
        <f t="shared" si="4"/>
        <v>87.482760223048331</v>
      </c>
      <c r="X58" s="5">
        <v>250</v>
      </c>
      <c r="Y58" s="5">
        <v>100</v>
      </c>
      <c r="Z58" s="5">
        <v>250</v>
      </c>
      <c r="AA58" s="2">
        <f t="shared" si="5"/>
        <v>687.48276022304833</v>
      </c>
    </row>
    <row r="59" spans="1:27" ht="29.25" customHeight="1" x14ac:dyDescent="0.25">
      <c r="A59" s="5">
        <f>MAX($A$9:A58)+1</f>
        <v>29</v>
      </c>
      <c r="B59" s="5"/>
      <c r="C59" s="5"/>
      <c r="D59" s="5"/>
      <c r="E59" s="5"/>
      <c r="F59" s="4" t="s">
        <v>61</v>
      </c>
      <c r="G59" s="4" t="s">
        <v>34</v>
      </c>
      <c r="H59" s="4" t="s">
        <v>42</v>
      </c>
      <c r="I59" s="4" t="s">
        <v>451</v>
      </c>
      <c r="J59" s="4">
        <v>44</v>
      </c>
      <c r="K59" s="4">
        <v>15</v>
      </c>
      <c r="L59" s="7">
        <f t="shared" si="6"/>
        <v>660</v>
      </c>
      <c r="M59" s="7">
        <f t="shared" si="0"/>
        <v>61.338289962825279</v>
      </c>
      <c r="N59" s="5"/>
      <c r="O59" s="4">
        <v>12566</v>
      </c>
      <c r="P59" s="5"/>
      <c r="Q59" s="4">
        <v>0.85</v>
      </c>
      <c r="R59" s="8">
        <f t="shared" si="9"/>
        <v>6551.6040892193305</v>
      </c>
      <c r="S59" s="4">
        <v>1</v>
      </c>
      <c r="T59" s="9">
        <f t="shared" si="2"/>
        <v>6551.6040892193305</v>
      </c>
      <c r="U59" s="9">
        <f t="shared" si="3"/>
        <v>6.5516040892193308</v>
      </c>
      <c r="V59" s="5">
        <v>130</v>
      </c>
      <c r="W59" s="7">
        <f t="shared" si="4"/>
        <v>851.70853159851299</v>
      </c>
      <c r="X59" s="5">
        <v>250</v>
      </c>
      <c r="Y59" s="5">
        <v>100</v>
      </c>
      <c r="Z59" s="5">
        <v>1000</v>
      </c>
      <c r="AA59" s="2">
        <f t="shared" si="5"/>
        <v>2201.7085315985132</v>
      </c>
    </row>
    <row r="60" spans="1:27" ht="29.25" customHeight="1" x14ac:dyDescent="0.25">
      <c r="A60" s="5">
        <f>MAX($A$9:A59)+1</f>
        <v>30</v>
      </c>
      <c r="B60" s="5"/>
      <c r="C60" s="5"/>
      <c r="D60" s="5"/>
      <c r="E60" s="5"/>
      <c r="F60" s="4" t="s">
        <v>453</v>
      </c>
      <c r="G60" s="4" t="s">
        <v>34</v>
      </c>
      <c r="H60" s="4" t="s">
        <v>501</v>
      </c>
      <c r="I60" s="4"/>
      <c r="J60" s="4">
        <v>105</v>
      </c>
      <c r="K60" s="4">
        <v>17</v>
      </c>
      <c r="L60" s="7">
        <f t="shared" si="6"/>
        <v>1785</v>
      </c>
      <c r="M60" s="7">
        <f t="shared" si="0"/>
        <v>165.89219330855019</v>
      </c>
      <c r="N60" s="5"/>
      <c r="O60" s="4">
        <v>940</v>
      </c>
      <c r="P60" s="5"/>
      <c r="Q60" s="4">
        <v>1</v>
      </c>
      <c r="R60" s="8">
        <f t="shared" si="9"/>
        <v>1559.3866171003717</v>
      </c>
      <c r="S60" s="4">
        <v>1</v>
      </c>
      <c r="T60" s="9">
        <f t="shared" si="2"/>
        <v>1559.3866171003717</v>
      </c>
      <c r="U60" s="9">
        <f t="shared" si="3"/>
        <v>1.5593866171003716</v>
      </c>
      <c r="V60" s="5">
        <v>200</v>
      </c>
      <c r="W60" s="7">
        <f t="shared" si="4"/>
        <v>311.87732342007433</v>
      </c>
      <c r="X60" s="5"/>
      <c r="Y60" s="5"/>
      <c r="Z60" s="5"/>
      <c r="AA60" s="2">
        <f t="shared" si="5"/>
        <v>311.87732342007433</v>
      </c>
    </row>
    <row r="61" spans="1:27" ht="29.25" customHeight="1" x14ac:dyDescent="0.25">
      <c r="A61" s="5">
        <f>MAX($A$9:A60)+1</f>
        <v>31</v>
      </c>
      <c r="B61" s="5"/>
      <c r="C61" s="5"/>
      <c r="D61" s="5"/>
      <c r="E61" s="5"/>
      <c r="F61" s="4" t="s">
        <v>55</v>
      </c>
      <c r="G61" s="4" t="s">
        <v>34</v>
      </c>
      <c r="H61" s="4" t="s">
        <v>501</v>
      </c>
      <c r="I61" s="4"/>
      <c r="J61" s="4">
        <v>105</v>
      </c>
      <c r="K61" s="4">
        <v>17</v>
      </c>
      <c r="L61" s="7">
        <f t="shared" si="6"/>
        <v>1785</v>
      </c>
      <c r="M61" s="7">
        <f t="shared" si="0"/>
        <v>165.89219330855019</v>
      </c>
      <c r="N61" s="5"/>
      <c r="O61" s="4">
        <v>940</v>
      </c>
      <c r="P61" s="5"/>
      <c r="Q61" s="4">
        <v>1</v>
      </c>
      <c r="R61" s="8">
        <f t="shared" si="9"/>
        <v>1559.3866171003717</v>
      </c>
      <c r="S61" s="4">
        <v>1</v>
      </c>
      <c r="T61" s="9">
        <f t="shared" si="2"/>
        <v>1559.3866171003717</v>
      </c>
      <c r="U61" s="9">
        <f t="shared" si="3"/>
        <v>1.5593866171003716</v>
      </c>
      <c r="V61" s="5">
        <v>200</v>
      </c>
      <c r="W61" s="7">
        <f t="shared" si="4"/>
        <v>311.87732342007433</v>
      </c>
      <c r="X61" s="5"/>
      <c r="Y61" s="5"/>
      <c r="Z61" s="5"/>
      <c r="AA61" s="2">
        <f t="shared" si="5"/>
        <v>311.87732342007433</v>
      </c>
    </row>
    <row r="62" spans="1:27" ht="29.25" customHeight="1" x14ac:dyDescent="0.25">
      <c r="A62" s="5">
        <f>MAX($A$9:A61)+1</f>
        <v>32</v>
      </c>
      <c r="B62" s="5"/>
      <c r="C62" s="5"/>
      <c r="D62" s="5"/>
      <c r="E62" s="5"/>
      <c r="F62" s="4" t="s">
        <v>62</v>
      </c>
      <c r="G62" s="4" t="s">
        <v>34</v>
      </c>
      <c r="H62" s="4" t="s">
        <v>42</v>
      </c>
      <c r="I62" s="4" t="s">
        <v>451</v>
      </c>
      <c r="J62" s="4">
        <v>13</v>
      </c>
      <c r="K62" s="4">
        <v>25</v>
      </c>
      <c r="L62" s="7">
        <f t="shared" si="6"/>
        <v>325</v>
      </c>
      <c r="M62" s="7">
        <f t="shared" si="0"/>
        <v>30.204460966542751</v>
      </c>
      <c r="N62" s="5"/>
      <c r="O62" s="4">
        <v>12566</v>
      </c>
      <c r="P62" s="5"/>
      <c r="Q62" s="4">
        <v>0.75</v>
      </c>
      <c r="R62" s="8">
        <f t="shared" si="9"/>
        <v>2846.6194237918216</v>
      </c>
      <c r="S62" s="4">
        <v>1</v>
      </c>
      <c r="T62" s="9">
        <f t="shared" si="2"/>
        <v>2846.6194237918216</v>
      </c>
      <c r="U62" s="9">
        <f t="shared" si="3"/>
        <v>2.8466194237918216</v>
      </c>
      <c r="V62" s="5">
        <v>130</v>
      </c>
      <c r="W62" s="7">
        <f t="shared" si="4"/>
        <v>370.06052509293681</v>
      </c>
      <c r="X62" s="5">
        <v>250</v>
      </c>
      <c r="Y62" s="5">
        <v>100</v>
      </c>
      <c r="Z62" s="5">
        <v>250</v>
      </c>
      <c r="AA62" s="2">
        <f t="shared" si="5"/>
        <v>970.06052509293681</v>
      </c>
    </row>
    <row r="63" spans="1:27" ht="29.25" customHeight="1" x14ac:dyDescent="0.25">
      <c r="A63" s="5">
        <f>MAX($A$9:A62)+1</f>
        <v>33</v>
      </c>
      <c r="B63" s="5"/>
      <c r="C63" s="5"/>
      <c r="D63" s="5"/>
      <c r="E63" s="5"/>
      <c r="F63" s="4" t="s">
        <v>63</v>
      </c>
      <c r="G63" s="4" t="s">
        <v>34</v>
      </c>
      <c r="H63" s="4" t="s">
        <v>42</v>
      </c>
      <c r="I63" s="4" t="s">
        <v>451</v>
      </c>
      <c r="J63" s="4">
        <v>24</v>
      </c>
      <c r="K63" s="4">
        <v>12</v>
      </c>
      <c r="L63" s="7">
        <f t="shared" si="6"/>
        <v>288</v>
      </c>
      <c r="M63" s="7">
        <f t="shared" si="0"/>
        <v>26.765799256505577</v>
      </c>
      <c r="N63" s="5"/>
      <c r="O63" s="4">
        <v>12566</v>
      </c>
      <c r="P63" s="5"/>
      <c r="Q63" s="4">
        <v>0.75</v>
      </c>
      <c r="R63" s="8">
        <f t="shared" si="9"/>
        <v>2522.5427509293677</v>
      </c>
      <c r="S63" s="4">
        <v>1</v>
      </c>
      <c r="T63" s="9">
        <f t="shared" si="2"/>
        <v>2522.5427509293677</v>
      </c>
      <c r="U63" s="9">
        <f t="shared" si="3"/>
        <v>2.5225427509293676</v>
      </c>
      <c r="V63" s="5">
        <v>130</v>
      </c>
      <c r="W63" s="7">
        <f t="shared" si="4"/>
        <v>327.93055762081781</v>
      </c>
      <c r="X63" s="5">
        <v>250</v>
      </c>
      <c r="Y63" s="5">
        <v>100</v>
      </c>
      <c r="Z63" s="5">
        <v>1000</v>
      </c>
      <c r="AA63" s="2">
        <f t="shared" si="5"/>
        <v>1677.9305576208178</v>
      </c>
    </row>
    <row r="64" spans="1:27" ht="29.25" customHeight="1" x14ac:dyDescent="0.25">
      <c r="A64" s="5">
        <f>MAX($A$9:A63)+1</f>
        <v>34</v>
      </c>
      <c r="B64" s="5"/>
      <c r="C64" s="5"/>
      <c r="D64" s="5"/>
      <c r="E64" s="5"/>
      <c r="F64" s="4" t="s">
        <v>454</v>
      </c>
      <c r="G64" s="4" t="s">
        <v>34</v>
      </c>
      <c r="H64" s="4" t="s">
        <v>64</v>
      </c>
      <c r="I64" s="4"/>
      <c r="J64" s="4">
        <v>11</v>
      </c>
      <c r="K64" s="4">
        <v>27</v>
      </c>
      <c r="L64" s="7">
        <f t="shared" si="6"/>
        <v>297</v>
      </c>
      <c r="M64" s="7">
        <f t="shared" si="0"/>
        <v>27.602230483271377</v>
      </c>
      <c r="N64" s="5"/>
      <c r="O64" s="4">
        <v>8870</v>
      </c>
      <c r="P64" s="5"/>
      <c r="Q64" s="4">
        <v>0.75</v>
      </c>
      <c r="R64" s="8">
        <f t="shared" si="9"/>
        <v>1836.2383828996283</v>
      </c>
      <c r="S64" s="4">
        <v>1</v>
      </c>
      <c r="T64" s="9">
        <f t="shared" si="2"/>
        <v>1836.2383828996283</v>
      </c>
      <c r="U64" s="9">
        <f t="shared" si="3"/>
        <v>1.8362383828996283</v>
      </c>
      <c r="V64" s="5">
        <v>110</v>
      </c>
      <c r="W64" s="7">
        <f t="shared" si="4"/>
        <v>201.98622211895912</v>
      </c>
      <c r="X64" s="5">
        <v>250</v>
      </c>
      <c r="Y64" s="5">
        <v>100</v>
      </c>
      <c r="Z64" s="5">
        <v>1000</v>
      </c>
      <c r="AA64" s="2">
        <f t="shared" si="5"/>
        <v>1551.9862221189592</v>
      </c>
    </row>
    <row r="65" spans="1:27" ht="29.25" customHeight="1" x14ac:dyDescent="0.25">
      <c r="A65" s="5">
        <f>MAX($A$9:A64)+1</f>
        <v>35</v>
      </c>
      <c r="B65" s="5"/>
      <c r="C65" s="5"/>
      <c r="D65" s="5"/>
      <c r="E65" s="5"/>
      <c r="F65" s="4" t="s">
        <v>65</v>
      </c>
      <c r="G65" s="4" t="s">
        <v>34</v>
      </c>
      <c r="H65" s="4" t="s">
        <v>66</v>
      </c>
      <c r="I65" s="4"/>
      <c r="J65" s="4">
        <v>11</v>
      </c>
      <c r="K65" s="4">
        <v>27</v>
      </c>
      <c r="L65" s="7">
        <f t="shared" si="6"/>
        <v>297</v>
      </c>
      <c r="M65" s="7">
        <f t="shared" si="0"/>
        <v>27.602230483271377</v>
      </c>
      <c r="N65" s="5"/>
      <c r="O65" s="4">
        <v>8870</v>
      </c>
      <c r="P65" s="5"/>
      <c r="Q65" s="4">
        <v>0.75</v>
      </c>
      <c r="R65" s="8">
        <f t="shared" si="9"/>
        <v>1836.2383828996283</v>
      </c>
      <c r="S65" s="4">
        <v>1</v>
      </c>
      <c r="T65" s="9">
        <f t="shared" si="2"/>
        <v>1836.2383828996283</v>
      </c>
      <c r="U65" s="9">
        <f t="shared" si="3"/>
        <v>1.8362383828996283</v>
      </c>
      <c r="V65" s="5">
        <v>110</v>
      </c>
      <c r="W65" s="7">
        <f t="shared" si="4"/>
        <v>201.98622211895912</v>
      </c>
      <c r="X65" s="5">
        <v>250</v>
      </c>
      <c r="Y65" s="5">
        <v>100</v>
      </c>
      <c r="Z65" s="5">
        <v>250</v>
      </c>
      <c r="AA65" s="2">
        <f t="shared" si="5"/>
        <v>801.98622211895918</v>
      </c>
    </row>
    <row r="66" spans="1:27" ht="29.25" customHeight="1" x14ac:dyDescent="0.25">
      <c r="A66" s="75">
        <f>MAX($A$9:A65)+1</f>
        <v>36</v>
      </c>
      <c r="B66" s="75"/>
      <c r="C66" s="5"/>
      <c r="D66" s="5"/>
      <c r="E66" s="75"/>
      <c r="F66" s="72" t="s">
        <v>67</v>
      </c>
      <c r="G66" s="72" t="s">
        <v>34</v>
      </c>
      <c r="H66" s="4" t="s">
        <v>42</v>
      </c>
      <c r="I66" s="4" t="s">
        <v>451</v>
      </c>
      <c r="J66" s="4">
        <v>14</v>
      </c>
      <c r="K66" s="4">
        <v>26</v>
      </c>
      <c r="L66" s="7">
        <f t="shared" si="6"/>
        <v>364</v>
      </c>
      <c r="M66" s="7">
        <f t="shared" si="0"/>
        <v>33.828996282527882</v>
      </c>
      <c r="N66" s="5"/>
      <c r="O66" s="4">
        <v>12566</v>
      </c>
      <c r="P66" s="5"/>
      <c r="Q66" s="4">
        <v>0.75</v>
      </c>
      <c r="R66" s="8">
        <f t="shared" si="9"/>
        <v>3188.2137546468402</v>
      </c>
      <c r="S66" s="4">
        <v>1</v>
      </c>
      <c r="T66" s="9">
        <f t="shared" si="2"/>
        <v>3188.2137546468402</v>
      </c>
      <c r="U66" s="9">
        <f t="shared" si="3"/>
        <v>3.1882137546468403</v>
      </c>
      <c r="V66" s="5">
        <v>130</v>
      </c>
      <c r="W66" s="7">
        <f t="shared" si="4"/>
        <v>414.46778810408927</v>
      </c>
      <c r="X66" s="5">
        <v>250</v>
      </c>
      <c r="Y66" s="5">
        <v>100</v>
      </c>
      <c r="Z66" s="5">
        <v>250</v>
      </c>
      <c r="AA66" s="2">
        <f t="shared" si="5"/>
        <v>1014.4677881040893</v>
      </c>
    </row>
    <row r="67" spans="1:27" ht="29.25" customHeight="1" x14ac:dyDescent="0.25">
      <c r="A67" s="83"/>
      <c r="B67" s="83"/>
      <c r="C67" s="5"/>
      <c r="D67" s="5"/>
      <c r="E67" s="83"/>
      <c r="F67" s="74"/>
      <c r="G67" s="74"/>
      <c r="H67" s="4" t="s">
        <v>35</v>
      </c>
      <c r="I67" s="4"/>
      <c r="J67" s="4">
        <v>18</v>
      </c>
      <c r="K67" s="4">
        <v>32</v>
      </c>
      <c r="L67" s="7">
        <f t="shared" si="6"/>
        <v>576</v>
      </c>
      <c r="M67" s="7">
        <f t="shared" si="0"/>
        <v>53.531598513011154</v>
      </c>
      <c r="N67" s="5"/>
      <c r="O67" s="4">
        <v>5692</v>
      </c>
      <c r="P67" s="5"/>
      <c r="Q67" s="4">
        <v>0.3</v>
      </c>
      <c r="R67" s="8">
        <f t="shared" si="9"/>
        <v>914.10557620817849</v>
      </c>
      <c r="S67" s="4">
        <v>1</v>
      </c>
      <c r="T67" s="9">
        <f t="shared" si="2"/>
        <v>914.10557620817849</v>
      </c>
      <c r="U67" s="9">
        <f t="shared" si="3"/>
        <v>0.91410557620817845</v>
      </c>
      <c r="V67" s="5">
        <v>70</v>
      </c>
      <c r="W67" s="7">
        <f t="shared" si="4"/>
        <v>63.987390334572488</v>
      </c>
      <c r="X67" s="5"/>
      <c r="Y67" s="5"/>
      <c r="Z67" s="5"/>
      <c r="AA67" s="2">
        <f t="shared" si="5"/>
        <v>63.987390334572488</v>
      </c>
    </row>
    <row r="68" spans="1:27" ht="29.25" customHeight="1" x14ac:dyDescent="0.25">
      <c r="A68" s="76"/>
      <c r="B68" s="76"/>
      <c r="C68" s="5"/>
      <c r="D68" s="5"/>
      <c r="E68" s="76"/>
      <c r="F68" s="73"/>
      <c r="G68" s="73"/>
      <c r="H68" s="4" t="s">
        <v>35</v>
      </c>
      <c r="I68" s="4"/>
      <c r="J68" s="4">
        <v>18</v>
      </c>
      <c r="K68" s="4">
        <v>12</v>
      </c>
      <c r="L68" s="7">
        <f t="shared" si="6"/>
        <v>216</v>
      </c>
      <c r="M68" s="7">
        <f t="shared" si="0"/>
        <v>20.074349442379184</v>
      </c>
      <c r="N68" s="5"/>
      <c r="O68" s="4">
        <v>5692</v>
      </c>
      <c r="P68" s="5"/>
      <c r="Q68" s="4">
        <v>0.3</v>
      </c>
      <c r="R68" s="8">
        <f t="shared" si="9"/>
        <v>342.78959107806696</v>
      </c>
      <c r="S68" s="4">
        <v>1</v>
      </c>
      <c r="T68" s="9">
        <f t="shared" si="2"/>
        <v>342.78959107806696</v>
      </c>
      <c r="U68" s="9">
        <f t="shared" si="3"/>
        <v>0.34278959107806695</v>
      </c>
      <c r="V68" s="5">
        <v>70</v>
      </c>
      <c r="W68" s="7">
        <f t="shared" si="4"/>
        <v>23.995271375464686</v>
      </c>
      <c r="X68" s="5"/>
      <c r="Y68" s="5"/>
      <c r="Z68" s="5"/>
      <c r="AA68" s="2">
        <f t="shared" si="5"/>
        <v>23.995271375464686</v>
      </c>
    </row>
    <row r="69" spans="1:27" ht="29.25" customHeight="1" x14ac:dyDescent="0.25">
      <c r="A69" s="75">
        <f>MAX($A$9:A68)+1</f>
        <v>37</v>
      </c>
      <c r="B69" s="75"/>
      <c r="C69" s="5"/>
      <c r="D69" s="5"/>
      <c r="E69" s="5"/>
      <c r="F69" s="72" t="s">
        <v>68</v>
      </c>
      <c r="G69" s="72" t="s">
        <v>34</v>
      </c>
      <c r="H69" s="4" t="s">
        <v>35</v>
      </c>
      <c r="I69" s="4"/>
      <c r="J69" s="4">
        <v>18</v>
      </c>
      <c r="K69" s="4">
        <v>12</v>
      </c>
      <c r="L69" s="7">
        <f t="shared" si="6"/>
        <v>216</v>
      </c>
      <c r="M69" s="7">
        <f t="shared" si="0"/>
        <v>20.074349442379184</v>
      </c>
      <c r="N69" s="5"/>
      <c r="O69" s="4">
        <v>5692</v>
      </c>
      <c r="P69" s="5"/>
      <c r="Q69" s="4">
        <v>0.3</v>
      </c>
      <c r="R69" s="8">
        <f t="shared" si="9"/>
        <v>342.78959107806696</v>
      </c>
      <c r="S69" s="4">
        <v>1</v>
      </c>
      <c r="T69" s="9">
        <f t="shared" si="2"/>
        <v>342.78959107806696</v>
      </c>
      <c r="U69" s="9">
        <f>SUM(T69/1000)</f>
        <v>0.34278959107806695</v>
      </c>
      <c r="V69" s="5">
        <v>70</v>
      </c>
      <c r="W69" s="7">
        <f t="shared" si="4"/>
        <v>23.995271375464686</v>
      </c>
      <c r="X69" s="5">
        <v>250</v>
      </c>
      <c r="Y69" s="5">
        <v>100</v>
      </c>
      <c r="Z69" s="5">
        <v>250</v>
      </c>
      <c r="AA69" s="2">
        <f t="shared" si="5"/>
        <v>623.99527137546465</v>
      </c>
    </row>
    <row r="70" spans="1:27" ht="29.25" customHeight="1" x14ac:dyDescent="0.25">
      <c r="A70" s="76"/>
      <c r="B70" s="76"/>
      <c r="C70" s="5"/>
      <c r="D70" s="5"/>
      <c r="E70" s="5"/>
      <c r="F70" s="73"/>
      <c r="G70" s="73"/>
      <c r="H70" s="4" t="s">
        <v>35</v>
      </c>
      <c r="I70" s="4"/>
      <c r="J70" s="4">
        <v>18</v>
      </c>
      <c r="K70" s="4">
        <v>32</v>
      </c>
      <c r="L70" s="7">
        <f t="shared" si="6"/>
        <v>576</v>
      </c>
      <c r="M70" s="7">
        <f t="shared" si="0"/>
        <v>53.531598513011154</v>
      </c>
      <c r="N70" s="5"/>
      <c r="O70" s="4">
        <v>5692</v>
      </c>
      <c r="P70" s="5"/>
      <c r="Q70" s="4">
        <v>0.3</v>
      </c>
      <c r="R70" s="8">
        <f t="shared" si="9"/>
        <v>914.10557620817849</v>
      </c>
      <c r="S70" s="4">
        <v>1</v>
      </c>
      <c r="T70" s="9">
        <f t="shared" si="2"/>
        <v>914.10557620817849</v>
      </c>
      <c r="U70" s="9">
        <f>SUM(T70/1000)</f>
        <v>0.91410557620817845</v>
      </c>
      <c r="V70" s="5">
        <v>70</v>
      </c>
      <c r="W70" s="7">
        <f t="shared" si="4"/>
        <v>63.987390334572488</v>
      </c>
      <c r="X70" s="5"/>
      <c r="Y70" s="5"/>
      <c r="Z70" s="5"/>
      <c r="AA70" s="2">
        <f t="shared" si="5"/>
        <v>63.987390334572488</v>
      </c>
    </row>
    <row r="71" spans="1:27" ht="29.25" customHeight="1" x14ac:dyDescent="0.25">
      <c r="A71" s="75">
        <f>MAX($A$9:A70)+1</f>
        <v>38</v>
      </c>
      <c r="B71" s="75"/>
      <c r="C71" s="5"/>
      <c r="D71" s="5"/>
      <c r="E71" s="5"/>
      <c r="F71" s="72" t="s">
        <v>69</v>
      </c>
      <c r="G71" s="72" t="s">
        <v>34</v>
      </c>
      <c r="H71" s="4" t="s">
        <v>35</v>
      </c>
      <c r="I71" s="4"/>
      <c r="J71" s="4">
        <v>13</v>
      </c>
      <c r="K71" s="4">
        <v>12</v>
      </c>
      <c r="L71" s="7">
        <f t="shared" si="6"/>
        <v>156</v>
      </c>
      <c r="M71" s="7">
        <f t="shared" si="0"/>
        <v>14.498141263940521</v>
      </c>
      <c r="N71" s="5"/>
      <c r="O71" s="4">
        <v>5692</v>
      </c>
      <c r="P71" s="5"/>
      <c r="Q71" s="4">
        <v>0.6</v>
      </c>
      <c r="R71" s="8">
        <f t="shared" si="9"/>
        <v>495.14052044609662</v>
      </c>
      <c r="S71" s="4">
        <v>1</v>
      </c>
      <c r="T71" s="9">
        <f t="shared" si="2"/>
        <v>495.14052044609662</v>
      </c>
      <c r="U71" s="9">
        <f t="shared" si="3"/>
        <v>0.49514052044609663</v>
      </c>
      <c r="V71" s="5">
        <v>70</v>
      </c>
      <c r="W71" s="7">
        <f t="shared" si="4"/>
        <v>34.659836431226765</v>
      </c>
      <c r="X71" s="5">
        <v>250</v>
      </c>
      <c r="Y71" s="5">
        <v>100</v>
      </c>
      <c r="Z71" s="5">
        <v>250</v>
      </c>
      <c r="AA71" s="2">
        <f t="shared" si="5"/>
        <v>634.65983643122672</v>
      </c>
    </row>
    <row r="72" spans="1:27" ht="29.25" customHeight="1" x14ac:dyDescent="0.25">
      <c r="A72" s="76"/>
      <c r="B72" s="76"/>
      <c r="C72" s="5"/>
      <c r="D72" s="5"/>
      <c r="E72" s="5"/>
      <c r="F72" s="73"/>
      <c r="G72" s="73"/>
      <c r="H72" s="4" t="s">
        <v>35</v>
      </c>
      <c r="I72" s="4"/>
      <c r="J72" s="4">
        <v>12</v>
      </c>
      <c r="K72" s="4">
        <v>37</v>
      </c>
      <c r="L72" s="7">
        <f t="shared" si="6"/>
        <v>444</v>
      </c>
      <c r="M72" s="7">
        <f t="shared" si="0"/>
        <v>41.263940520446099</v>
      </c>
      <c r="N72" s="5"/>
      <c r="O72" s="4">
        <v>5692</v>
      </c>
      <c r="P72" s="5"/>
      <c r="Q72" s="4">
        <v>0.6</v>
      </c>
      <c r="R72" s="8">
        <f t="shared" si="9"/>
        <v>1409.2460966542751</v>
      </c>
      <c r="S72" s="4">
        <v>1</v>
      </c>
      <c r="T72" s="9">
        <f t="shared" si="2"/>
        <v>1409.2460966542751</v>
      </c>
      <c r="U72" s="9">
        <f t="shared" ref="U72" si="14">SUM(T72/1000)</f>
        <v>1.409246096654275</v>
      </c>
      <c r="V72" s="5">
        <v>70</v>
      </c>
      <c r="W72" s="7">
        <f t="shared" si="4"/>
        <v>98.647226765799246</v>
      </c>
      <c r="X72" s="5"/>
      <c r="Y72" s="5"/>
      <c r="Z72" s="5"/>
      <c r="AA72" s="2">
        <f t="shared" si="5"/>
        <v>98.647226765799246</v>
      </c>
    </row>
    <row r="73" spans="1:27" ht="28.5" customHeight="1" x14ac:dyDescent="0.25">
      <c r="A73" s="78">
        <f>MAX($A$9:A72)+1</f>
        <v>39</v>
      </c>
      <c r="B73" s="5"/>
      <c r="C73" s="5"/>
      <c r="D73" s="5"/>
      <c r="E73" s="78"/>
      <c r="F73" s="77" t="s">
        <v>505</v>
      </c>
      <c r="G73" s="72" t="s">
        <v>34</v>
      </c>
      <c r="H73" s="4" t="s">
        <v>54</v>
      </c>
      <c r="I73" s="4"/>
      <c r="J73" s="4">
        <v>13</v>
      </c>
      <c r="K73" s="4">
        <v>12</v>
      </c>
      <c r="L73" s="7">
        <f t="shared" ref="L73:L136" si="15">SUM(J73*K73)</f>
        <v>156</v>
      </c>
      <c r="M73" s="7">
        <f t="shared" ref="M73:M136" si="16">SUM(L73/10.76)</f>
        <v>14.498141263940521</v>
      </c>
      <c r="N73" s="5"/>
      <c r="O73" s="4">
        <v>5692</v>
      </c>
      <c r="P73" s="5"/>
      <c r="Q73" s="4">
        <v>0.6</v>
      </c>
      <c r="R73" s="8">
        <f t="shared" ref="R73:R104" si="17">SUM(M73*O73*Q73)/100</f>
        <v>495.14052044609662</v>
      </c>
      <c r="S73" s="4">
        <v>1</v>
      </c>
      <c r="T73" s="9">
        <f t="shared" ref="T73:T136" si="18">SUM(R73*S73)</f>
        <v>495.14052044609662</v>
      </c>
      <c r="U73" s="9">
        <f t="shared" si="3"/>
        <v>0.49514052044609663</v>
      </c>
      <c r="V73" s="5">
        <v>70</v>
      </c>
      <c r="W73" s="7">
        <f t="shared" ref="W73:W136" si="19">+U73*V73</f>
        <v>34.659836431226765</v>
      </c>
      <c r="X73" s="5">
        <v>250</v>
      </c>
      <c r="Y73" s="5">
        <v>100</v>
      </c>
      <c r="Z73" s="5">
        <v>250</v>
      </c>
      <c r="AA73" s="2">
        <f t="shared" si="5"/>
        <v>634.65983643122672</v>
      </c>
    </row>
    <row r="74" spans="1:27" ht="28.5" customHeight="1" x14ac:dyDescent="0.25">
      <c r="A74" s="78"/>
      <c r="B74" s="5"/>
      <c r="C74" s="5"/>
      <c r="D74" s="5"/>
      <c r="E74" s="78"/>
      <c r="F74" s="77"/>
      <c r="G74" s="73"/>
      <c r="H74" s="4" t="s">
        <v>42</v>
      </c>
      <c r="I74" s="4" t="s">
        <v>451</v>
      </c>
      <c r="J74" s="4">
        <v>37</v>
      </c>
      <c r="K74" s="4">
        <v>12</v>
      </c>
      <c r="L74" s="7">
        <f t="shared" si="15"/>
        <v>444</v>
      </c>
      <c r="M74" s="7">
        <f t="shared" si="16"/>
        <v>41.263940520446099</v>
      </c>
      <c r="N74" s="5"/>
      <c r="O74" s="4">
        <v>12566</v>
      </c>
      <c r="P74" s="5"/>
      <c r="Q74" s="4">
        <v>0.85</v>
      </c>
      <c r="R74" s="8">
        <f t="shared" si="17"/>
        <v>4407.4427509293682</v>
      </c>
      <c r="S74" s="4">
        <v>1</v>
      </c>
      <c r="T74" s="9">
        <f t="shared" si="18"/>
        <v>4407.4427509293682</v>
      </c>
      <c r="U74" s="9">
        <f t="shared" si="3"/>
        <v>4.4074427509293681</v>
      </c>
      <c r="V74" s="5">
        <v>130</v>
      </c>
      <c r="W74" s="7">
        <f t="shared" si="19"/>
        <v>572.96755762081784</v>
      </c>
      <c r="X74" s="5"/>
      <c r="Y74" s="5"/>
      <c r="Z74" s="5"/>
      <c r="AA74" s="2">
        <f t="shared" si="5"/>
        <v>572.96755762081784</v>
      </c>
    </row>
    <row r="75" spans="1:27" ht="28.5" customHeight="1" x14ac:dyDescent="0.25">
      <c r="A75" s="78">
        <f>MAX($A$9:A74)+1</f>
        <v>40</v>
      </c>
      <c r="B75" s="5"/>
      <c r="C75" s="5"/>
      <c r="D75" s="5"/>
      <c r="E75" s="78"/>
      <c r="F75" s="77" t="s">
        <v>71</v>
      </c>
      <c r="G75" s="72" t="s">
        <v>34</v>
      </c>
      <c r="H75" s="4" t="s">
        <v>42</v>
      </c>
      <c r="I75" s="4" t="s">
        <v>451</v>
      </c>
      <c r="J75" s="4">
        <v>13</v>
      </c>
      <c r="K75" s="4">
        <v>26</v>
      </c>
      <c r="L75" s="7">
        <f t="shared" si="15"/>
        <v>338</v>
      </c>
      <c r="M75" s="7">
        <f t="shared" si="16"/>
        <v>31.412639405204462</v>
      </c>
      <c r="N75" s="5"/>
      <c r="O75" s="4">
        <v>12566</v>
      </c>
      <c r="P75" s="5"/>
      <c r="Q75" s="4">
        <v>0.85</v>
      </c>
      <c r="R75" s="8">
        <f t="shared" si="17"/>
        <v>3355.2154275092935</v>
      </c>
      <c r="S75" s="4">
        <v>1</v>
      </c>
      <c r="T75" s="9">
        <f t="shared" si="18"/>
        <v>3355.2154275092935</v>
      </c>
      <c r="U75" s="9">
        <f t="shared" si="3"/>
        <v>3.3552154275092936</v>
      </c>
      <c r="V75" s="5">
        <v>130</v>
      </c>
      <c r="W75" s="7">
        <f t="shared" si="19"/>
        <v>436.17800557620819</v>
      </c>
      <c r="X75" s="5">
        <v>250</v>
      </c>
      <c r="Y75" s="5">
        <v>100</v>
      </c>
      <c r="Z75" s="5">
        <v>250</v>
      </c>
      <c r="AA75" s="2">
        <f t="shared" si="5"/>
        <v>1036.1780055762083</v>
      </c>
    </row>
    <row r="76" spans="1:27" ht="28.5" customHeight="1" x14ac:dyDescent="0.25">
      <c r="A76" s="78"/>
      <c r="B76" s="5"/>
      <c r="C76" s="5"/>
      <c r="D76" s="5"/>
      <c r="E76" s="78"/>
      <c r="F76" s="77"/>
      <c r="G76" s="74"/>
      <c r="H76" s="4" t="s">
        <v>35</v>
      </c>
      <c r="I76" s="4"/>
      <c r="J76" s="4">
        <v>21</v>
      </c>
      <c r="K76" s="4">
        <v>26</v>
      </c>
      <c r="L76" s="7">
        <f t="shared" si="15"/>
        <v>546</v>
      </c>
      <c r="M76" s="7">
        <f t="shared" si="16"/>
        <v>50.743494423791823</v>
      </c>
      <c r="N76" s="5"/>
      <c r="O76" s="4">
        <v>5692</v>
      </c>
      <c r="P76" s="5"/>
      <c r="Q76" s="4">
        <v>0.6</v>
      </c>
      <c r="R76" s="8">
        <f t="shared" si="17"/>
        <v>1732.9918215613384</v>
      </c>
      <c r="S76" s="4">
        <v>1</v>
      </c>
      <c r="T76" s="9">
        <f t="shared" si="18"/>
        <v>1732.9918215613384</v>
      </c>
      <c r="U76" s="9">
        <f t="shared" si="3"/>
        <v>1.7329918215613385</v>
      </c>
      <c r="V76" s="5">
        <v>70</v>
      </c>
      <c r="W76" s="7">
        <f t="shared" si="19"/>
        <v>121.3094275092937</v>
      </c>
      <c r="X76" s="5"/>
      <c r="Y76" s="5"/>
      <c r="Z76" s="5"/>
      <c r="AA76" s="2">
        <f t="shared" si="5"/>
        <v>121.3094275092937</v>
      </c>
    </row>
    <row r="77" spans="1:27" ht="28.5" customHeight="1" x14ac:dyDescent="0.25">
      <c r="A77" s="78"/>
      <c r="B77" s="5"/>
      <c r="C77" s="5"/>
      <c r="D77" s="5"/>
      <c r="E77" s="78"/>
      <c r="F77" s="77"/>
      <c r="G77" s="73"/>
      <c r="H77" s="4" t="s">
        <v>35</v>
      </c>
      <c r="I77" s="4"/>
      <c r="J77" s="4">
        <v>17</v>
      </c>
      <c r="K77" s="4">
        <v>12</v>
      </c>
      <c r="L77" s="7">
        <f t="shared" si="15"/>
        <v>204</v>
      </c>
      <c r="M77" s="7">
        <f t="shared" si="16"/>
        <v>18.959107806691449</v>
      </c>
      <c r="N77" s="5"/>
      <c r="O77" s="4">
        <v>5692</v>
      </c>
      <c r="P77" s="5"/>
      <c r="Q77" s="4">
        <v>0.6</v>
      </c>
      <c r="R77" s="8">
        <f t="shared" si="17"/>
        <v>647.49144981412633</v>
      </c>
      <c r="S77" s="4">
        <v>1</v>
      </c>
      <c r="T77" s="9">
        <f t="shared" si="18"/>
        <v>647.49144981412633</v>
      </c>
      <c r="U77" s="9">
        <f t="shared" si="3"/>
        <v>0.64749144981412632</v>
      </c>
      <c r="V77" s="5">
        <v>70</v>
      </c>
      <c r="W77" s="7">
        <f t="shared" si="19"/>
        <v>45.32440148698884</v>
      </c>
      <c r="X77" s="5"/>
      <c r="Y77" s="5"/>
      <c r="Z77" s="5"/>
      <c r="AA77" s="2">
        <f t="shared" si="5"/>
        <v>45.32440148698884</v>
      </c>
    </row>
    <row r="78" spans="1:27" ht="28.5" customHeight="1" x14ac:dyDescent="0.25">
      <c r="A78" s="5">
        <f>MAX($A$9:A77)+1</f>
        <v>41</v>
      </c>
      <c r="B78" s="5"/>
      <c r="C78" s="5"/>
      <c r="D78" s="5"/>
      <c r="E78" s="5"/>
      <c r="F78" s="4" t="s">
        <v>72</v>
      </c>
      <c r="G78" s="4" t="s">
        <v>34</v>
      </c>
      <c r="H78" s="4" t="s">
        <v>104</v>
      </c>
      <c r="I78" s="4" t="s">
        <v>451</v>
      </c>
      <c r="J78" s="4">
        <v>17</v>
      </c>
      <c r="K78" s="4">
        <v>20</v>
      </c>
      <c r="L78" s="7">
        <f t="shared" si="15"/>
        <v>340</v>
      </c>
      <c r="M78" s="7">
        <f t="shared" si="16"/>
        <v>31.598513011152416</v>
      </c>
      <c r="N78" s="5"/>
      <c r="O78" s="4">
        <v>8870</v>
      </c>
      <c r="P78" s="5"/>
      <c r="Q78" s="4">
        <v>0.75</v>
      </c>
      <c r="R78" s="8">
        <f t="shared" si="17"/>
        <v>2102.0910780669142</v>
      </c>
      <c r="S78" s="4">
        <v>1</v>
      </c>
      <c r="T78" s="9">
        <f t="shared" si="18"/>
        <v>2102.0910780669142</v>
      </c>
      <c r="U78" s="9">
        <f t="shared" ref="U78:U354" si="20">SUM(T78/1000)</f>
        <v>2.102091078066914</v>
      </c>
      <c r="V78" s="5">
        <v>110</v>
      </c>
      <c r="W78" s="7">
        <f t="shared" si="19"/>
        <v>231.23001858736055</v>
      </c>
      <c r="X78" s="5">
        <v>250</v>
      </c>
      <c r="Y78" s="5">
        <v>100</v>
      </c>
      <c r="Z78" s="5">
        <v>1000</v>
      </c>
      <c r="AA78" s="2">
        <f t="shared" ref="AA78:AA102" si="21">SUM(W78:Z78)</f>
        <v>1581.2300185873605</v>
      </c>
    </row>
    <row r="79" spans="1:27" ht="28.5" customHeight="1" x14ac:dyDescent="0.25">
      <c r="A79" s="5">
        <f>MAX($A$9:A78)+1</f>
        <v>42</v>
      </c>
      <c r="B79" s="5"/>
      <c r="C79" s="5"/>
      <c r="D79" s="5"/>
      <c r="E79" s="5"/>
      <c r="F79" s="4" t="s">
        <v>73</v>
      </c>
      <c r="G79" s="4" t="s">
        <v>34</v>
      </c>
      <c r="H79" s="4" t="s">
        <v>42</v>
      </c>
      <c r="I79" s="4" t="s">
        <v>451</v>
      </c>
      <c r="J79" s="4">
        <v>28</v>
      </c>
      <c r="K79" s="4">
        <v>13</v>
      </c>
      <c r="L79" s="7">
        <f t="shared" si="15"/>
        <v>364</v>
      </c>
      <c r="M79" s="7">
        <f t="shared" si="16"/>
        <v>33.828996282527882</v>
      </c>
      <c r="N79" s="5"/>
      <c r="O79" s="4">
        <v>12566</v>
      </c>
      <c r="P79" s="5"/>
      <c r="Q79" s="4">
        <v>0.85</v>
      </c>
      <c r="R79" s="8">
        <f t="shared" si="17"/>
        <v>3613.3089219330855</v>
      </c>
      <c r="S79" s="4">
        <v>1</v>
      </c>
      <c r="T79" s="9">
        <f t="shared" si="18"/>
        <v>3613.3089219330855</v>
      </c>
      <c r="U79" s="9">
        <f t="shared" si="20"/>
        <v>3.6133089219330854</v>
      </c>
      <c r="V79" s="5">
        <v>130</v>
      </c>
      <c r="W79" s="7">
        <f t="shared" si="19"/>
        <v>469.7301598513011</v>
      </c>
      <c r="X79" s="5">
        <v>250</v>
      </c>
      <c r="Y79" s="5">
        <v>100</v>
      </c>
      <c r="Z79" s="5">
        <v>250</v>
      </c>
      <c r="AA79" s="2">
        <f t="shared" si="21"/>
        <v>1069.7301598513011</v>
      </c>
    </row>
    <row r="80" spans="1:27" ht="28.5" customHeight="1" x14ac:dyDescent="0.25">
      <c r="A80" s="5">
        <f>MAX($A$9:A79)+1</f>
        <v>43</v>
      </c>
      <c r="B80" s="5"/>
      <c r="C80" s="5"/>
      <c r="D80" s="5"/>
      <c r="E80" s="5"/>
      <c r="F80" s="7" t="s">
        <v>507</v>
      </c>
      <c r="G80" s="4" t="s">
        <v>34</v>
      </c>
      <c r="H80" s="4" t="s">
        <v>66</v>
      </c>
      <c r="I80" s="4"/>
      <c r="J80" s="4">
        <v>27</v>
      </c>
      <c r="K80" s="4">
        <v>12</v>
      </c>
      <c r="L80" s="7">
        <f t="shared" si="15"/>
        <v>324</v>
      </c>
      <c r="M80" s="7">
        <f t="shared" si="16"/>
        <v>30.111524163568774</v>
      </c>
      <c r="N80" s="5"/>
      <c r="O80" s="4">
        <v>8870</v>
      </c>
      <c r="P80" s="5"/>
      <c r="Q80" s="4">
        <v>0.75</v>
      </c>
      <c r="R80" s="8">
        <f t="shared" si="17"/>
        <v>2003.1691449814127</v>
      </c>
      <c r="S80" s="4">
        <v>1</v>
      </c>
      <c r="T80" s="9">
        <f t="shared" si="18"/>
        <v>2003.1691449814127</v>
      </c>
      <c r="U80" s="9">
        <f t="shared" si="20"/>
        <v>2.0031691449814129</v>
      </c>
      <c r="V80" s="5">
        <v>110</v>
      </c>
      <c r="W80" s="7">
        <f t="shared" si="19"/>
        <v>220.34860594795541</v>
      </c>
      <c r="X80" s="5">
        <v>250</v>
      </c>
      <c r="Y80" s="5">
        <v>100</v>
      </c>
      <c r="Z80" s="5">
        <v>250</v>
      </c>
      <c r="AA80" s="2">
        <f t="shared" si="21"/>
        <v>820.34860594795543</v>
      </c>
    </row>
    <row r="81" spans="1:27" ht="28.5" customHeight="1" x14ac:dyDescent="0.25">
      <c r="A81" s="75">
        <f>MAX($A$9:A80)+1</f>
        <v>44</v>
      </c>
      <c r="B81" s="19"/>
      <c r="C81" s="5"/>
      <c r="D81" s="5"/>
      <c r="E81" s="75"/>
      <c r="F81" s="72" t="s">
        <v>74</v>
      </c>
      <c r="G81" s="72" t="s">
        <v>34</v>
      </c>
      <c r="H81" s="4" t="s">
        <v>35</v>
      </c>
      <c r="I81" s="4"/>
      <c r="J81" s="4">
        <v>17</v>
      </c>
      <c r="K81" s="4">
        <v>26</v>
      </c>
      <c r="L81" s="7">
        <f t="shared" si="15"/>
        <v>442</v>
      </c>
      <c r="M81" s="7">
        <f t="shared" si="16"/>
        <v>41.078066914498145</v>
      </c>
      <c r="N81" s="5"/>
      <c r="O81" s="4">
        <v>5692</v>
      </c>
      <c r="P81" s="5"/>
      <c r="Q81" s="4">
        <v>0.75</v>
      </c>
      <c r="R81" s="8">
        <f t="shared" si="17"/>
        <v>1753.6226765799258</v>
      </c>
      <c r="S81" s="4">
        <v>1</v>
      </c>
      <c r="T81" s="9">
        <f t="shared" si="18"/>
        <v>1753.6226765799258</v>
      </c>
      <c r="U81" s="9">
        <f t="shared" si="20"/>
        <v>1.7536226765799259</v>
      </c>
      <c r="V81" s="5">
        <v>70</v>
      </c>
      <c r="W81" s="7">
        <f t="shared" si="19"/>
        <v>122.75358736059481</v>
      </c>
      <c r="X81" s="5">
        <v>250</v>
      </c>
      <c r="Y81" s="5">
        <v>100</v>
      </c>
      <c r="Z81" s="5">
        <v>250</v>
      </c>
      <c r="AA81" s="2">
        <f t="shared" si="21"/>
        <v>722.75358736059479</v>
      </c>
    </row>
    <row r="82" spans="1:27" ht="28.5" customHeight="1" x14ac:dyDescent="0.25">
      <c r="A82" s="76"/>
      <c r="B82" s="6"/>
      <c r="C82" s="5"/>
      <c r="D82" s="5"/>
      <c r="E82" s="76"/>
      <c r="F82" s="73"/>
      <c r="G82" s="73"/>
      <c r="H82" s="4" t="s">
        <v>42</v>
      </c>
      <c r="I82" s="4" t="s">
        <v>451</v>
      </c>
      <c r="J82" s="4">
        <v>15</v>
      </c>
      <c r="K82" s="4">
        <v>26</v>
      </c>
      <c r="L82" s="7">
        <f t="shared" si="15"/>
        <v>390</v>
      </c>
      <c r="M82" s="7">
        <f t="shared" si="16"/>
        <v>36.245353159851305</v>
      </c>
      <c r="N82" s="5"/>
      <c r="O82" s="4">
        <v>12566</v>
      </c>
      <c r="P82" s="5"/>
      <c r="Q82" s="4">
        <v>0.85499999999999998</v>
      </c>
      <c r="R82" s="8">
        <f t="shared" si="17"/>
        <v>3894.175371747212</v>
      </c>
      <c r="S82" s="4">
        <v>1</v>
      </c>
      <c r="T82" s="9">
        <f t="shared" si="18"/>
        <v>3894.175371747212</v>
      </c>
      <c r="U82" s="9">
        <f t="shared" si="20"/>
        <v>3.8941753717472118</v>
      </c>
      <c r="V82" s="5">
        <v>130</v>
      </c>
      <c r="W82" s="7">
        <f t="shared" si="19"/>
        <v>506.24279832713756</v>
      </c>
      <c r="X82" s="5"/>
      <c r="Y82" s="5"/>
      <c r="Z82" s="5"/>
      <c r="AA82" s="2">
        <f t="shared" si="21"/>
        <v>506.24279832713756</v>
      </c>
    </row>
    <row r="83" spans="1:27" ht="28.5" customHeight="1" x14ac:dyDescent="0.25">
      <c r="A83" s="5">
        <f>MAX($A$9:A82)+1</f>
        <v>45</v>
      </c>
      <c r="B83" s="5"/>
      <c r="C83" s="5"/>
      <c r="D83" s="5"/>
      <c r="E83" s="5"/>
      <c r="F83" s="4" t="s">
        <v>75</v>
      </c>
      <c r="G83" s="4" t="s">
        <v>34</v>
      </c>
      <c r="H83" s="4" t="s">
        <v>42</v>
      </c>
      <c r="I83" s="4" t="s">
        <v>451</v>
      </c>
      <c r="J83" s="4">
        <v>27</v>
      </c>
      <c r="K83" s="4">
        <v>16</v>
      </c>
      <c r="L83" s="7">
        <f t="shared" si="15"/>
        <v>432</v>
      </c>
      <c r="M83" s="7">
        <f t="shared" si="16"/>
        <v>40.148698884758367</v>
      </c>
      <c r="N83" s="5"/>
      <c r="O83" s="4">
        <v>12566</v>
      </c>
      <c r="P83" s="5"/>
      <c r="Q83" s="4">
        <v>0.85</v>
      </c>
      <c r="R83" s="8">
        <f t="shared" si="17"/>
        <v>4288.3226765799263</v>
      </c>
      <c r="S83" s="4">
        <v>1</v>
      </c>
      <c r="T83" s="9">
        <f t="shared" si="18"/>
        <v>4288.3226765799263</v>
      </c>
      <c r="U83" s="9">
        <f t="shared" si="20"/>
        <v>4.2883226765799263</v>
      </c>
      <c r="V83" s="5">
        <v>130</v>
      </c>
      <c r="W83" s="7">
        <f t="shared" si="19"/>
        <v>557.48194795539041</v>
      </c>
      <c r="X83" s="5">
        <v>250</v>
      </c>
      <c r="Y83" s="5">
        <v>100</v>
      </c>
      <c r="Z83" s="5">
        <v>250</v>
      </c>
      <c r="AA83" s="2">
        <f t="shared" si="21"/>
        <v>1157.4819479553903</v>
      </c>
    </row>
    <row r="84" spans="1:27" ht="28.5" customHeight="1" x14ac:dyDescent="0.25">
      <c r="A84" s="78">
        <f>MAX($A$9:A83)+1</f>
        <v>46</v>
      </c>
      <c r="B84" s="6"/>
      <c r="C84" s="5"/>
      <c r="D84" s="5"/>
      <c r="E84" s="78"/>
      <c r="F84" s="77" t="s">
        <v>76</v>
      </c>
      <c r="G84" s="72" t="s">
        <v>34</v>
      </c>
      <c r="H84" s="4" t="s">
        <v>42</v>
      </c>
      <c r="I84" s="4" t="s">
        <v>451</v>
      </c>
      <c r="J84" s="4">
        <v>20</v>
      </c>
      <c r="K84" s="4">
        <v>13</v>
      </c>
      <c r="L84" s="7">
        <f t="shared" si="15"/>
        <v>260</v>
      </c>
      <c r="M84" s="7">
        <f t="shared" si="16"/>
        <v>24.1635687732342</v>
      </c>
      <c r="N84" s="5"/>
      <c r="O84" s="4">
        <v>12566</v>
      </c>
      <c r="P84" s="5"/>
      <c r="Q84" s="4">
        <v>0.85</v>
      </c>
      <c r="R84" s="8">
        <f t="shared" si="17"/>
        <v>2580.934944237918</v>
      </c>
      <c r="S84" s="4">
        <v>1</v>
      </c>
      <c r="T84" s="9">
        <f t="shared" si="18"/>
        <v>2580.934944237918</v>
      </c>
      <c r="U84" s="9">
        <f t="shared" si="20"/>
        <v>2.5809349442379181</v>
      </c>
      <c r="V84" s="5">
        <v>130</v>
      </c>
      <c r="W84" s="7">
        <f t="shared" si="19"/>
        <v>335.52154275092937</v>
      </c>
      <c r="X84" s="5">
        <v>250</v>
      </c>
      <c r="Y84" s="5">
        <v>100</v>
      </c>
      <c r="Z84" s="5">
        <v>250</v>
      </c>
      <c r="AA84" s="2">
        <f t="shared" si="21"/>
        <v>935.52154275092937</v>
      </c>
    </row>
    <row r="85" spans="1:27" ht="28.5" customHeight="1" x14ac:dyDescent="0.25">
      <c r="A85" s="78"/>
      <c r="B85" s="11"/>
      <c r="C85" s="5"/>
      <c r="D85" s="5"/>
      <c r="E85" s="78"/>
      <c r="F85" s="77"/>
      <c r="G85" s="73"/>
      <c r="H85" s="4" t="s">
        <v>35</v>
      </c>
      <c r="I85" s="4"/>
      <c r="J85" s="4">
        <v>14</v>
      </c>
      <c r="K85" s="4">
        <v>36</v>
      </c>
      <c r="L85" s="7">
        <f t="shared" si="15"/>
        <v>504</v>
      </c>
      <c r="M85" s="7">
        <f t="shared" si="16"/>
        <v>46.840148698884761</v>
      </c>
      <c r="N85" s="5"/>
      <c r="O85" s="4">
        <v>5692</v>
      </c>
      <c r="P85" s="5"/>
      <c r="Q85" s="4">
        <v>0.75</v>
      </c>
      <c r="R85" s="8">
        <f t="shared" si="17"/>
        <v>1999.6059479553905</v>
      </c>
      <c r="S85" s="4">
        <v>1</v>
      </c>
      <c r="T85" s="9">
        <f t="shared" si="18"/>
        <v>1999.6059479553905</v>
      </c>
      <c r="U85" s="9">
        <f t="shared" si="20"/>
        <v>1.9996059479553905</v>
      </c>
      <c r="V85" s="5">
        <v>70</v>
      </c>
      <c r="W85" s="7">
        <f t="shared" si="19"/>
        <v>139.97241635687735</v>
      </c>
      <c r="X85" s="5"/>
      <c r="Y85" s="5"/>
      <c r="Z85" s="5"/>
      <c r="AA85" s="2">
        <f t="shared" si="21"/>
        <v>139.97241635687735</v>
      </c>
    </row>
    <row r="86" spans="1:27" ht="28.5" customHeight="1" x14ac:dyDescent="0.25">
      <c r="A86" s="75">
        <f>MAX($A$9:A85)+1</f>
        <v>47</v>
      </c>
      <c r="B86" s="75"/>
      <c r="C86" s="5"/>
      <c r="D86" s="5"/>
      <c r="E86" s="5"/>
      <c r="F86" s="72" t="s">
        <v>77</v>
      </c>
      <c r="G86" s="4" t="s">
        <v>34</v>
      </c>
      <c r="H86" s="4" t="s">
        <v>66</v>
      </c>
      <c r="I86" s="4" t="s">
        <v>451</v>
      </c>
      <c r="J86" s="4">
        <v>14</v>
      </c>
      <c r="K86" s="4">
        <v>26</v>
      </c>
      <c r="L86" s="7">
        <f t="shared" si="15"/>
        <v>364</v>
      </c>
      <c r="M86" s="7">
        <f t="shared" si="16"/>
        <v>33.828996282527882</v>
      </c>
      <c r="N86" s="5"/>
      <c r="O86" s="4">
        <v>8870</v>
      </c>
      <c r="P86" s="5"/>
      <c r="Q86" s="4">
        <v>0.75</v>
      </c>
      <c r="R86" s="8">
        <f t="shared" si="17"/>
        <v>2250.4739776951674</v>
      </c>
      <c r="S86" s="4">
        <v>1</v>
      </c>
      <c r="T86" s="9">
        <f t="shared" si="18"/>
        <v>2250.4739776951674</v>
      </c>
      <c r="U86" s="9">
        <f t="shared" si="20"/>
        <v>2.2504739776951674</v>
      </c>
      <c r="V86" s="5">
        <v>110</v>
      </c>
      <c r="W86" s="7">
        <f t="shared" si="19"/>
        <v>247.55213754646843</v>
      </c>
      <c r="X86" s="5">
        <v>250</v>
      </c>
      <c r="Y86" s="5">
        <v>100</v>
      </c>
      <c r="Z86" s="5">
        <v>250</v>
      </c>
      <c r="AA86" s="2">
        <f t="shared" si="21"/>
        <v>847.55213754646843</v>
      </c>
    </row>
    <row r="87" spans="1:27" ht="28.5" customHeight="1" x14ac:dyDescent="0.25">
      <c r="A87" s="76"/>
      <c r="B87" s="76"/>
      <c r="C87" s="5"/>
      <c r="D87" s="5"/>
      <c r="E87" s="5"/>
      <c r="F87" s="73"/>
      <c r="G87" s="4"/>
      <c r="H87" s="4" t="s">
        <v>35</v>
      </c>
      <c r="I87" s="4"/>
      <c r="J87" s="4">
        <v>14</v>
      </c>
      <c r="K87" s="4">
        <v>10</v>
      </c>
      <c r="L87" s="7">
        <f t="shared" si="15"/>
        <v>140</v>
      </c>
      <c r="M87" s="7">
        <f t="shared" si="16"/>
        <v>13.011152416356877</v>
      </c>
      <c r="N87" s="5"/>
      <c r="O87" s="4">
        <v>5692</v>
      </c>
      <c r="P87" s="5"/>
      <c r="Q87" s="4">
        <v>0.45</v>
      </c>
      <c r="R87" s="8">
        <f t="shared" si="17"/>
        <v>333.26765799256509</v>
      </c>
      <c r="S87" s="4">
        <v>1</v>
      </c>
      <c r="T87" s="9">
        <f t="shared" si="18"/>
        <v>333.26765799256509</v>
      </c>
      <c r="U87" s="9">
        <f t="shared" si="20"/>
        <v>0.33326765799256508</v>
      </c>
      <c r="V87" s="5">
        <v>70</v>
      </c>
      <c r="W87" s="7">
        <f t="shared" si="19"/>
        <v>23.328736059479557</v>
      </c>
      <c r="X87" s="5"/>
      <c r="Y87" s="5"/>
      <c r="Z87" s="5"/>
      <c r="AA87" s="2">
        <f t="shared" si="21"/>
        <v>23.328736059479557</v>
      </c>
    </row>
    <row r="88" spans="1:27" ht="28.5" customHeight="1" x14ac:dyDescent="0.25">
      <c r="A88" s="78">
        <f>MAX($A$9:A87)+1</f>
        <v>48</v>
      </c>
      <c r="B88" s="5"/>
      <c r="C88" s="5"/>
      <c r="D88" s="5"/>
      <c r="E88" s="78"/>
      <c r="F88" s="77" t="s">
        <v>78</v>
      </c>
      <c r="G88" s="72" t="s">
        <v>34</v>
      </c>
      <c r="H88" s="4" t="s">
        <v>66</v>
      </c>
      <c r="I88" s="4" t="s">
        <v>451</v>
      </c>
      <c r="J88" s="4">
        <v>20</v>
      </c>
      <c r="K88" s="4">
        <v>21</v>
      </c>
      <c r="L88" s="7">
        <f t="shared" si="15"/>
        <v>420</v>
      </c>
      <c r="M88" s="7">
        <f t="shared" si="16"/>
        <v>39.033457249070629</v>
      </c>
      <c r="N88" s="5"/>
      <c r="O88" s="4">
        <v>8870</v>
      </c>
      <c r="P88" s="5"/>
      <c r="Q88" s="4">
        <v>0.85</v>
      </c>
      <c r="R88" s="8">
        <f t="shared" si="17"/>
        <v>2942.92750929368</v>
      </c>
      <c r="S88" s="4">
        <v>1</v>
      </c>
      <c r="T88" s="9">
        <f t="shared" si="18"/>
        <v>2942.92750929368</v>
      </c>
      <c r="U88" s="9">
        <f t="shared" si="20"/>
        <v>2.9429275092936802</v>
      </c>
      <c r="V88" s="5">
        <v>110</v>
      </c>
      <c r="W88" s="7">
        <f t="shared" si="19"/>
        <v>323.72202602230482</v>
      </c>
      <c r="X88" s="5">
        <v>250</v>
      </c>
      <c r="Y88" s="5">
        <v>100</v>
      </c>
      <c r="Z88" s="5">
        <v>250</v>
      </c>
      <c r="AA88" s="2">
        <f t="shared" si="21"/>
        <v>923.72202602230482</v>
      </c>
    </row>
    <row r="89" spans="1:27" ht="28.5" customHeight="1" x14ac:dyDescent="0.25">
      <c r="A89" s="78"/>
      <c r="B89" s="5"/>
      <c r="C89" s="5"/>
      <c r="D89" s="5"/>
      <c r="E89" s="78"/>
      <c r="F89" s="77"/>
      <c r="G89" s="73"/>
      <c r="H89" s="4" t="s">
        <v>35</v>
      </c>
      <c r="I89" s="4"/>
      <c r="J89" s="4">
        <v>26</v>
      </c>
      <c r="K89" s="4">
        <v>13</v>
      </c>
      <c r="L89" s="7">
        <f t="shared" si="15"/>
        <v>338</v>
      </c>
      <c r="M89" s="7">
        <f t="shared" si="16"/>
        <v>31.412639405204462</v>
      </c>
      <c r="N89" s="5"/>
      <c r="O89" s="4">
        <v>5692</v>
      </c>
      <c r="P89" s="5"/>
      <c r="Q89" s="4">
        <v>0.6</v>
      </c>
      <c r="R89" s="8">
        <f t="shared" si="17"/>
        <v>1072.8044609665428</v>
      </c>
      <c r="S89" s="4">
        <v>1</v>
      </c>
      <c r="T89" s="9">
        <f t="shared" si="18"/>
        <v>1072.8044609665428</v>
      </c>
      <c r="U89" s="9">
        <f t="shared" si="20"/>
        <v>1.0728044609665428</v>
      </c>
      <c r="V89" s="5">
        <v>70</v>
      </c>
      <c r="W89" s="7">
        <f t="shared" si="19"/>
        <v>75.096312267657993</v>
      </c>
      <c r="X89" s="5"/>
      <c r="Y89" s="5"/>
      <c r="Z89" s="5"/>
      <c r="AA89" s="2">
        <f t="shared" si="21"/>
        <v>75.096312267657993</v>
      </c>
    </row>
    <row r="90" spans="1:27" ht="28.5" customHeight="1" x14ac:dyDescent="0.25">
      <c r="A90" s="5">
        <f>MAX($A$9:A89)+1</f>
        <v>49</v>
      </c>
      <c r="B90" s="5"/>
      <c r="C90" s="5"/>
      <c r="D90" s="5"/>
      <c r="E90" s="5"/>
      <c r="F90" s="7" t="s">
        <v>506</v>
      </c>
      <c r="G90" s="4" t="s">
        <v>34</v>
      </c>
      <c r="H90" s="4" t="s">
        <v>455</v>
      </c>
      <c r="I90" s="4"/>
      <c r="J90" s="4">
        <v>17</v>
      </c>
      <c r="K90" s="4">
        <v>24</v>
      </c>
      <c r="L90" s="7">
        <f t="shared" si="15"/>
        <v>408</v>
      </c>
      <c r="M90" s="7">
        <f t="shared" si="16"/>
        <v>37.918215613382898</v>
      </c>
      <c r="N90" s="5"/>
      <c r="O90" s="4">
        <v>5692</v>
      </c>
      <c r="P90" s="5"/>
      <c r="Q90" s="4">
        <v>0.6</v>
      </c>
      <c r="R90" s="8">
        <f t="shared" si="17"/>
        <v>1294.9828996282527</v>
      </c>
      <c r="S90" s="4">
        <v>1</v>
      </c>
      <c r="T90" s="9">
        <f t="shared" si="18"/>
        <v>1294.9828996282527</v>
      </c>
      <c r="U90" s="9">
        <f t="shared" si="20"/>
        <v>1.2949828996282526</v>
      </c>
      <c r="V90" s="5">
        <v>70</v>
      </c>
      <c r="W90" s="7">
        <f t="shared" si="19"/>
        <v>90.648802973977681</v>
      </c>
      <c r="X90" s="5">
        <v>250</v>
      </c>
      <c r="Y90" s="5">
        <v>100</v>
      </c>
      <c r="Z90" s="5">
        <v>250</v>
      </c>
      <c r="AA90" s="2">
        <f t="shared" si="21"/>
        <v>690.64880297397769</v>
      </c>
    </row>
    <row r="91" spans="1:27" ht="28.5" customHeight="1" x14ac:dyDescent="0.25">
      <c r="A91" s="5">
        <f>MAX($A$9:A90)+1</f>
        <v>50</v>
      </c>
      <c r="B91" s="5"/>
      <c r="C91" s="5"/>
      <c r="D91" s="5"/>
      <c r="E91" s="5"/>
      <c r="F91" s="4" t="s">
        <v>456</v>
      </c>
      <c r="G91" s="4" t="s">
        <v>34</v>
      </c>
      <c r="H91" s="4" t="s">
        <v>64</v>
      </c>
      <c r="I91" s="4" t="s">
        <v>451</v>
      </c>
      <c r="J91" s="4">
        <v>15</v>
      </c>
      <c r="K91" s="4">
        <v>21</v>
      </c>
      <c r="L91" s="7">
        <f t="shared" si="15"/>
        <v>315</v>
      </c>
      <c r="M91" s="7">
        <f t="shared" si="16"/>
        <v>29.275092936802974</v>
      </c>
      <c r="N91" s="5"/>
      <c r="O91" s="4">
        <v>8870</v>
      </c>
      <c r="P91" s="5"/>
      <c r="Q91" s="4">
        <v>0.85</v>
      </c>
      <c r="R91" s="8">
        <f t="shared" si="17"/>
        <v>2207.1956319702604</v>
      </c>
      <c r="S91" s="4">
        <v>1</v>
      </c>
      <c r="T91" s="9">
        <f t="shared" si="18"/>
        <v>2207.1956319702604</v>
      </c>
      <c r="U91" s="9">
        <f t="shared" si="20"/>
        <v>2.2071956319702606</v>
      </c>
      <c r="V91" s="5">
        <v>110</v>
      </c>
      <c r="W91" s="7">
        <f t="shared" si="19"/>
        <v>242.79151951672867</v>
      </c>
      <c r="X91" s="5">
        <v>250</v>
      </c>
      <c r="Y91" s="5">
        <v>100</v>
      </c>
      <c r="Z91" s="5">
        <v>250</v>
      </c>
      <c r="AA91" s="2">
        <f t="shared" si="21"/>
        <v>842.79151951672861</v>
      </c>
    </row>
    <row r="92" spans="1:27" ht="28.5" customHeight="1" x14ac:dyDescent="0.25">
      <c r="A92" s="5">
        <f>MAX($A$9:A91)+1</f>
        <v>51</v>
      </c>
      <c r="B92" s="5"/>
      <c r="C92" s="5"/>
      <c r="D92" s="5"/>
      <c r="E92" s="5"/>
      <c r="F92" s="4" t="s">
        <v>457</v>
      </c>
      <c r="G92" s="4" t="s">
        <v>34</v>
      </c>
      <c r="H92" s="4" t="s">
        <v>80</v>
      </c>
      <c r="I92" s="4"/>
      <c r="J92" s="4">
        <v>36</v>
      </c>
      <c r="K92" s="4">
        <v>23</v>
      </c>
      <c r="L92" s="7">
        <f t="shared" si="15"/>
        <v>828</v>
      </c>
      <c r="M92" s="7">
        <f t="shared" si="16"/>
        <v>76.951672862453535</v>
      </c>
      <c r="N92" s="5"/>
      <c r="O92" s="4">
        <v>5692</v>
      </c>
      <c r="P92" s="5"/>
      <c r="Q92" s="4">
        <v>0.6</v>
      </c>
      <c r="R92" s="8">
        <f t="shared" si="17"/>
        <v>2628.0535315985135</v>
      </c>
      <c r="S92" s="4">
        <v>1</v>
      </c>
      <c r="T92" s="9">
        <f t="shared" si="18"/>
        <v>2628.0535315985135</v>
      </c>
      <c r="U92" s="9">
        <f t="shared" si="20"/>
        <v>2.6280535315985136</v>
      </c>
      <c r="V92" s="5">
        <v>70</v>
      </c>
      <c r="W92" s="7">
        <f t="shared" si="19"/>
        <v>183.96374721189596</v>
      </c>
      <c r="X92" s="5">
        <v>250</v>
      </c>
      <c r="Y92" s="5">
        <v>100</v>
      </c>
      <c r="Z92" s="5">
        <v>250</v>
      </c>
      <c r="AA92" s="2">
        <f t="shared" si="21"/>
        <v>783.96374721189591</v>
      </c>
    </row>
    <row r="93" spans="1:27" ht="28.5" customHeight="1" x14ac:dyDescent="0.25">
      <c r="A93" s="78">
        <f>MAX($A$9:A92)+1</f>
        <v>52</v>
      </c>
      <c r="B93" s="5"/>
      <c r="C93" s="5"/>
      <c r="D93" s="5"/>
      <c r="E93" s="78"/>
      <c r="F93" s="77" t="s">
        <v>81</v>
      </c>
      <c r="G93" s="72" t="s">
        <v>34</v>
      </c>
      <c r="H93" s="4" t="s">
        <v>42</v>
      </c>
      <c r="I93" s="4" t="s">
        <v>451</v>
      </c>
      <c r="J93" s="4">
        <v>28</v>
      </c>
      <c r="K93" s="4">
        <v>10</v>
      </c>
      <c r="L93" s="7">
        <f t="shared" si="15"/>
        <v>280</v>
      </c>
      <c r="M93" s="7">
        <f t="shared" si="16"/>
        <v>26.022304832713754</v>
      </c>
      <c r="N93" s="5"/>
      <c r="O93" s="4">
        <v>12566</v>
      </c>
      <c r="P93" s="5"/>
      <c r="Q93" s="4">
        <v>0.85</v>
      </c>
      <c r="R93" s="8">
        <f t="shared" si="17"/>
        <v>2779.468401486989</v>
      </c>
      <c r="S93" s="4">
        <v>1</v>
      </c>
      <c r="T93" s="9">
        <f t="shared" si="18"/>
        <v>2779.468401486989</v>
      </c>
      <c r="U93" s="9">
        <f t="shared" si="20"/>
        <v>2.779468401486989</v>
      </c>
      <c r="V93" s="5">
        <v>130</v>
      </c>
      <c r="W93" s="7">
        <f t="shared" si="19"/>
        <v>361.33089219330856</v>
      </c>
      <c r="X93" s="5">
        <v>250</v>
      </c>
      <c r="Y93" s="5">
        <v>100</v>
      </c>
      <c r="Z93" s="5">
        <v>250</v>
      </c>
      <c r="AA93" s="2">
        <f t="shared" si="21"/>
        <v>961.3308921933085</v>
      </c>
    </row>
    <row r="94" spans="1:27" ht="28.5" customHeight="1" x14ac:dyDescent="0.25">
      <c r="A94" s="78"/>
      <c r="B94" s="5"/>
      <c r="C94" s="5"/>
      <c r="D94" s="5"/>
      <c r="E94" s="78"/>
      <c r="F94" s="77"/>
      <c r="G94" s="73"/>
      <c r="H94" s="4" t="s">
        <v>80</v>
      </c>
      <c r="I94" s="4"/>
      <c r="J94" s="4">
        <v>20</v>
      </c>
      <c r="K94" s="4">
        <v>10</v>
      </c>
      <c r="L94" s="7">
        <f t="shared" si="15"/>
        <v>200</v>
      </c>
      <c r="M94" s="7">
        <f t="shared" si="16"/>
        <v>18.587360594795541</v>
      </c>
      <c r="N94" s="5"/>
      <c r="O94" s="4">
        <v>5692</v>
      </c>
      <c r="P94" s="5"/>
      <c r="Q94" s="4">
        <v>0.6</v>
      </c>
      <c r="R94" s="8">
        <f t="shared" si="17"/>
        <v>634.79553903345732</v>
      </c>
      <c r="S94" s="4">
        <v>1</v>
      </c>
      <c r="T94" s="9">
        <f t="shared" si="18"/>
        <v>634.79553903345732</v>
      </c>
      <c r="U94" s="9">
        <f t="shared" si="20"/>
        <v>0.63479553903345731</v>
      </c>
      <c r="V94" s="5">
        <v>70</v>
      </c>
      <c r="W94" s="7">
        <f t="shared" si="19"/>
        <v>44.435687732342011</v>
      </c>
      <c r="X94" s="5"/>
      <c r="Y94" s="5"/>
      <c r="Z94" s="5"/>
      <c r="AA94" s="2">
        <f t="shared" si="21"/>
        <v>44.435687732342011</v>
      </c>
    </row>
    <row r="95" spans="1:27" ht="28.5" customHeight="1" x14ac:dyDescent="0.25">
      <c r="A95" s="78">
        <f>MAX($A$9:A94)+1</f>
        <v>53</v>
      </c>
      <c r="B95" s="5"/>
      <c r="C95" s="5"/>
      <c r="D95" s="5"/>
      <c r="E95" s="78"/>
      <c r="F95" s="77" t="s">
        <v>82</v>
      </c>
      <c r="G95" s="72" t="s">
        <v>34</v>
      </c>
      <c r="H95" s="4" t="s">
        <v>42</v>
      </c>
      <c r="I95" s="4" t="s">
        <v>451</v>
      </c>
      <c r="J95" s="4">
        <v>28</v>
      </c>
      <c r="K95" s="4">
        <v>10</v>
      </c>
      <c r="L95" s="7">
        <f t="shared" si="15"/>
        <v>280</v>
      </c>
      <c r="M95" s="7">
        <f t="shared" si="16"/>
        <v>26.022304832713754</v>
      </c>
      <c r="N95" s="5"/>
      <c r="O95" s="4">
        <v>12566</v>
      </c>
      <c r="P95" s="5"/>
      <c r="Q95" s="4">
        <v>0.85</v>
      </c>
      <c r="R95" s="8">
        <f t="shared" si="17"/>
        <v>2779.468401486989</v>
      </c>
      <c r="S95" s="4">
        <v>1</v>
      </c>
      <c r="T95" s="9">
        <f t="shared" si="18"/>
        <v>2779.468401486989</v>
      </c>
      <c r="U95" s="9">
        <f t="shared" si="20"/>
        <v>2.779468401486989</v>
      </c>
      <c r="V95" s="5">
        <v>130</v>
      </c>
      <c r="W95" s="7">
        <f t="shared" si="19"/>
        <v>361.33089219330856</v>
      </c>
      <c r="X95" s="5">
        <v>250</v>
      </c>
      <c r="Y95" s="5">
        <v>100</v>
      </c>
      <c r="Z95" s="5">
        <v>250</v>
      </c>
      <c r="AA95" s="2">
        <f t="shared" si="21"/>
        <v>961.3308921933085</v>
      </c>
    </row>
    <row r="96" spans="1:27" ht="28.5" customHeight="1" x14ac:dyDescent="0.25">
      <c r="A96" s="78"/>
      <c r="B96" s="5"/>
      <c r="C96" s="5"/>
      <c r="D96" s="5"/>
      <c r="E96" s="78"/>
      <c r="F96" s="77"/>
      <c r="G96" s="73"/>
      <c r="H96" s="4" t="s">
        <v>35</v>
      </c>
      <c r="I96" s="4"/>
      <c r="J96" s="4">
        <v>20</v>
      </c>
      <c r="K96" s="4">
        <v>10</v>
      </c>
      <c r="L96" s="7">
        <f t="shared" si="15"/>
        <v>200</v>
      </c>
      <c r="M96" s="7">
        <f t="shared" si="16"/>
        <v>18.587360594795541</v>
      </c>
      <c r="N96" s="5"/>
      <c r="O96" s="4">
        <v>5692</v>
      </c>
      <c r="P96" s="5"/>
      <c r="Q96" s="4">
        <v>0.6</v>
      </c>
      <c r="R96" s="8">
        <f t="shared" si="17"/>
        <v>634.79553903345732</v>
      </c>
      <c r="S96" s="4">
        <v>1</v>
      </c>
      <c r="T96" s="9">
        <f t="shared" si="18"/>
        <v>634.79553903345732</v>
      </c>
      <c r="U96" s="9">
        <f t="shared" si="20"/>
        <v>0.63479553903345731</v>
      </c>
      <c r="V96" s="5">
        <v>70</v>
      </c>
      <c r="W96" s="7">
        <f t="shared" si="19"/>
        <v>44.435687732342011</v>
      </c>
      <c r="X96" s="5"/>
      <c r="Y96" s="5"/>
      <c r="Z96" s="5"/>
      <c r="AA96" s="2">
        <f t="shared" si="21"/>
        <v>44.435687732342011</v>
      </c>
    </row>
    <row r="97" spans="1:27" ht="28.5" customHeight="1" x14ac:dyDescent="0.25">
      <c r="A97" s="78">
        <f>MAX($A$9:A96)+1</f>
        <v>54</v>
      </c>
      <c r="B97" s="5"/>
      <c r="C97" s="5"/>
      <c r="D97" s="5"/>
      <c r="E97" s="78"/>
      <c r="F97" s="77" t="s">
        <v>83</v>
      </c>
      <c r="G97" s="72" t="s">
        <v>34</v>
      </c>
      <c r="H97" s="4" t="s">
        <v>35</v>
      </c>
      <c r="I97" s="4"/>
      <c r="J97" s="4">
        <v>22</v>
      </c>
      <c r="K97" s="4">
        <v>36</v>
      </c>
      <c r="L97" s="7">
        <f t="shared" si="15"/>
        <v>792</v>
      </c>
      <c r="M97" s="7">
        <f t="shared" si="16"/>
        <v>73.605947955390334</v>
      </c>
      <c r="N97" s="5"/>
      <c r="O97" s="4">
        <v>5692</v>
      </c>
      <c r="P97" s="5"/>
      <c r="Q97" s="4">
        <v>0.6</v>
      </c>
      <c r="R97" s="8">
        <f t="shared" si="17"/>
        <v>2513.7903345724903</v>
      </c>
      <c r="S97" s="4">
        <v>1</v>
      </c>
      <c r="T97" s="9">
        <f t="shared" si="18"/>
        <v>2513.7903345724903</v>
      </c>
      <c r="U97" s="9">
        <f>SUM(T97/1000)</f>
        <v>2.5137903345724903</v>
      </c>
      <c r="V97" s="5">
        <v>70</v>
      </c>
      <c r="W97" s="7">
        <f t="shared" si="19"/>
        <v>175.96532342007433</v>
      </c>
      <c r="X97" s="5">
        <v>250</v>
      </c>
      <c r="Y97" s="5">
        <v>100</v>
      </c>
      <c r="Z97" s="5">
        <v>250</v>
      </c>
      <c r="AA97" s="2">
        <f t="shared" si="21"/>
        <v>775.96532342007436</v>
      </c>
    </row>
    <row r="98" spans="1:27" ht="28.5" customHeight="1" x14ac:dyDescent="0.25">
      <c r="A98" s="78"/>
      <c r="B98" s="5"/>
      <c r="C98" s="5"/>
      <c r="D98" s="5"/>
      <c r="E98" s="78"/>
      <c r="F98" s="77"/>
      <c r="G98" s="73"/>
      <c r="H98" s="4" t="s">
        <v>66</v>
      </c>
      <c r="I98" s="4" t="s">
        <v>451</v>
      </c>
      <c r="J98" s="4">
        <v>12</v>
      </c>
      <c r="K98" s="4">
        <v>21</v>
      </c>
      <c r="L98" s="7">
        <f t="shared" si="15"/>
        <v>252</v>
      </c>
      <c r="M98" s="7">
        <f t="shared" si="16"/>
        <v>23.42007434944238</v>
      </c>
      <c r="N98" s="5"/>
      <c r="O98" s="4">
        <v>8870</v>
      </c>
      <c r="P98" s="5"/>
      <c r="Q98" s="4">
        <v>0.85</v>
      </c>
      <c r="R98" s="8">
        <f t="shared" si="17"/>
        <v>1765.7565055762084</v>
      </c>
      <c r="S98" s="4">
        <v>1</v>
      </c>
      <c r="T98" s="9">
        <f t="shared" si="18"/>
        <v>1765.7565055762084</v>
      </c>
      <c r="U98" s="9">
        <f t="shared" si="20"/>
        <v>1.7657565055762083</v>
      </c>
      <c r="V98" s="5">
        <v>110</v>
      </c>
      <c r="W98" s="7">
        <f t="shared" si="19"/>
        <v>194.23321561338292</v>
      </c>
      <c r="X98" s="5"/>
      <c r="Y98" s="5"/>
      <c r="Z98" s="5"/>
      <c r="AA98" s="2">
        <f t="shared" si="21"/>
        <v>194.23321561338292</v>
      </c>
    </row>
    <row r="99" spans="1:27" ht="28.5" customHeight="1" x14ac:dyDescent="0.25">
      <c r="A99" s="5">
        <f>MAX($A$9:A98)+1</f>
        <v>55</v>
      </c>
      <c r="B99" s="5"/>
      <c r="C99" s="5"/>
      <c r="D99" s="5"/>
      <c r="E99" s="5"/>
      <c r="F99" s="4" t="s">
        <v>70</v>
      </c>
      <c r="G99" s="4" t="s">
        <v>34</v>
      </c>
      <c r="H99" s="4" t="s">
        <v>42</v>
      </c>
      <c r="I99" s="4" t="s">
        <v>451</v>
      </c>
      <c r="J99" s="4">
        <v>33</v>
      </c>
      <c r="K99" s="4">
        <v>37</v>
      </c>
      <c r="L99" s="7">
        <f t="shared" si="15"/>
        <v>1221</v>
      </c>
      <c r="M99" s="7">
        <f t="shared" si="16"/>
        <v>113.47583643122677</v>
      </c>
      <c r="N99" s="5"/>
      <c r="O99" s="4">
        <v>12566</v>
      </c>
      <c r="P99" s="5"/>
      <c r="Q99" s="4">
        <v>0.85</v>
      </c>
      <c r="R99" s="8">
        <f t="shared" si="17"/>
        <v>12120.467565055762</v>
      </c>
      <c r="S99" s="4">
        <v>1</v>
      </c>
      <c r="T99" s="9">
        <f t="shared" si="18"/>
        <v>12120.467565055762</v>
      </c>
      <c r="U99" s="9">
        <f t="shared" si="20"/>
        <v>12.120467565055762</v>
      </c>
      <c r="V99" s="5">
        <v>130</v>
      </c>
      <c r="W99" s="7">
        <f t="shared" si="19"/>
        <v>1575.660783457249</v>
      </c>
      <c r="X99" s="5">
        <v>250</v>
      </c>
      <c r="Y99" s="5">
        <v>100</v>
      </c>
      <c r="Z99" s="5">
        <v>250</v>
      </c>
      <c r="AA99" s="2">
        <f t="shared" si="21"/>
        <v>2175.6607834572487</v>
      </c>
    </row>
    <row r="100" spans="1:27" ht="28.5" customHeight="1" x14ac:dyDescent="0.25">
      <c r="A100" s="78">
        <f>MAX($A$9:A99)+1</f>
        <v>56</v>
      </c>
      <c r="B100" s="5"/>
      <c r="C100" s="5"/>
      <c r="D100" s="5"/>
      <c r="E100" s="78"/>
      <c r="F100" s="77" t="s">
        <v>84</v>
      </c>
      <c r="G100" s="72" t="s">
        <v>34</v>
      </c>
      <c r="H100" s="4" t="s">
        <v>56</v>
      </c>
      <c r="I100" s="4"/>
      <c r="J100" s="4">
        <v>36</v>
      </c>
      <c r="K100" s="4">
        <v>12</v>
      </c>
      <c r="L100" s="7">
        <f t="shared" si="15"/>
        <v>432</v>
      </c>
      <c r="M100" s="7">
        <f t="shared" si="16"/>
        <v>40.148698884758367</v>
      </c>
      <c r="N100" s="5"/>
      <c r="O100" s="4">
        <v>5692</v>
      </c>
      <c r="P100" s="5"/>
      <c r="Q100" s="4">
        <v>0.6</v>
      </c>
      <c r="R100" s="8">
        <f t="shared" si="17"/>
        <v>1371.1583643122678</v>
      </c>
      <c r="S100" s="4">
        <v>1</v>
      </c>
      <c r="T100" s="9">
        <f t="shared" si="18"/>
        <v>1371.1583643122678</v>
      </c>
      <c r="U100" s="9">
        <f t="shared" si="20"/>
        <v>1.3711583643122678</v>
      </c>
      <c r="V100" s="5">
        <v>70</v>
      </c>
      <c r="W100" s="7">
        <f t="shared" si="19"/>
        <v>95.981085501858743</v>
      </c>
      <c r="X100" s="5">
        <v>250</v>
      </c>
      <c r="Y100" s="5">
        <v>100</v>
      </c>
      <c r="Z100" s="5">
        <v>250</v>
      </c>
      <c r="AA100" s="2">
        <f t="shared" si="21"/>
        <v>695.98108550185873</v>
      </c>
    </row>
    <row r="101" spans="1:27" ht="28.5" customHeight="1" x14ac:dyDescent="0.25">
      <c r="A101" s="78"/>
      <c r="B101" s="5"/>
      <c r="C101" s="5"/>
      <c r="D101" s="5"/>
      <c r="E101" s="78"/>
      <c r="F101" s="77"/>
      <c r="G101" s="74"/>
      <c r="H101" s="4" t="s">
        <v>56</v>
      </c>
      <c r="I101" s="4"/>
      <c r="J101" s="4">
        <v>45</v>
      </c>
      <c r="K101" s="4">
        <v>20</v>
      </c>
      <c r="L101" s="7">
        <f t="shared" si="15"/>
        <v>900</v>
      </c>
      <c r="M101" s="7">
        <f t="shared" si="16"/>
        <v>83.643122676579921</v>
      </c>
      <c r="N101" s="5"/>
      <c r="O101" s="4">
        <v>5692</v>
      </c>
      <c r="P101" s="5"/>
      <c r="Q101" s="4">
        <v>0.6</v>
      </c>
      <c r="R101" s="8">
        <f t="shared" si="17"/>
        <v>2856.5799256505575</v>
      </c>
      <c r="S101" s="4">
        <v>1</v>
      </c>
      <c r="T101" s="9">
        <f t="shared" si="18"/>
        <v>2856.5799256505575</v>
      </c>
      <c r="U101" s="9">
        <f t="shared" si="20"/>
        <v>2.8565799256505575</v>
      </c>
      <c r="V101" s="5">
        <v>70</v>
      </c>
      <c r="W101" s="7">
        <f t="shared" si="19"/>
        <v>199.96059479553904</v>
      </c>
      <c r="X101" s="5"/>
      <c r="Y101" s="5"/>
      <c r="Z101" s="5"/>
      <c r="AA101" s="2">
        <f t="shared" si="21"/>
        <v>199.96059479553904</v>
      </c>
    </row>
    <row r="102" spans="1:27" ht="28.5" customHeight="1" x14ac:dyDescent="0.25">
      <c r="A102" s="78"/>
      <c r="B102" s="5"/>
      <c r="C102" s="5"/>
      <c r="D102" s="5"/>
      <c r="E102" s="78"/>
      <c r="F102" s="77"/>
      <c r="G102" s="73"/>
      <c r="H102" s="4" t="s">
        <v>42</v>
      </c>
      <c r="I102" s="4" t="s">
        <v>458</v>
      </c>
      <c r="J102" s="4">
        <v>12</v>
      </c>
      <c r="K102" s="4">
        <v>31</v>
      </c>
      <c r="L102" s="7">
        <f t="shared" si="15"/>
        <v>372</v>
      </c>
      <c r="M102" s="7">
        <f t="shared" si="16"/>
        <v>34.572490706319705</v>
      </c>
      <c r="N102" s="5"/>
      <c r="O102" s="4">
        <v>12566</v>
      </c>
      <c r="P102" s="5"/>
      <c r="Q102" s="4">
        <v>1</v>
      </c>
      <c r="R102" s="8">
        <f t="shared" si="17"/>
        <v>4344.3791821561344</v>
      </c>
      <c r="S102" s="4">
        <v>1</v>
      </c>
      <c r="T102" s="9">
        <f t="shared" si="18"/>
        <v>4344.3791821561344</v>
      </c>
      <c r="U102" s="9">
        <f t="shared" si="20"/>
        <v>4.3443791821561346</v>
      </c>
      <c r="V102" s="5">
        <v>130</v>
      </c>
      <c r="W102" s="7">
        <f t="shared" si="19"/>
        <v>564.76929368029755</v>
      </c>
      <c r="X102" s="5"/>
      <c r="Y102" s="5"/>
      <c r="Z102" s="5"/>
      <c r="AA102" s="2">
        <f t="shared" si="21"/>
        <v>564.76929368029755</v>
      </c>
    </row>
    <row r="103" spans="1:27" ht="28.5" customHeight="1" x14ac:dyDescent="0.25">
      <c r="A103" s="5">
        <f>MAX($A$9:A102)+1</f>
        <v>57</v>
      </c>
      <c r="B103" s="5"/>
      <c r="C103" s="5"/>
      <c r="D103" s="5"/>
      <c r="E103" s="5"/>
      <c r="F103" s="4" t="s">
        <v>85</v>
      </c>
      <c r="G103" s="4" t="s">
        <v>34</v>
      </c>
      <c r="H103" s="4" t="s">
        <v>35</v>
      </c>
      <c r="I103" s="4"/>
      <c r="J103" s="4">
        <v>36</v>
      </c>
      <c r="K103" s="4">
        <v>14</v>
      </c>
      <c r="L103" s="7">
        <f t="shared" si="15"/>
        <v>504</v>
      </c>
      <c r="M103" s="7">
        <f t="shared" si="16"/>
        <v>46.840148698884761</v>
      </c>
      <c r="N103" s="5"/>
      <c r="O103" s="4">
        <v>5692</v>
      </c>
      <c r="P103" s="5"/>
      <c r="Q103" s="4">
        <v>0.6</v>
      </c>
      <c r="R103" s="8">
        <f t="shared" si="17"/>
        <v>1599.6847583643123</v>
      </c>
      <c r="S103" s="4">
        <v>1</v>
      </c>
      <c r="T103" s="9">
        <f t="shared" si="18"/>
        <v>1599.6847583643123</v>
      </c>
      <c r="U103" s="9">
        <f t="shared" si="20"/>
        <v>1.5996847583643123</v>
      </c>
      <c r="V103" s="5">
        <v>70</v>
      </c>
      <c r="W103" s="7">
        <f t="shared" si="19"/>
        <v>111.97793308550186</v>
      </c>
      <c r="X103" s="5">
        <v>250</v>
      </c>
      <c r="Y103" s="5">
        <v>100</v>
      </c>
      <c r="Z103" s="5">
        <v>250</v>
      </c>
      <c r="AA103" s="2">
        <f t="shared" ref="AA103:AA170" si="22">SUM(W103:Z103)</f>
        <v>711.97793308550183</v>
      </c>
    </row>
    <row r="104" spans="1:27" ht="28.5" customHeight="1" x14ac:dyDescent="0.25">
      <c r="A104" s="5">
        <f>MAX($A$9:A103)+1</f>
        <v>58</v>
      </c>
      <c r="B104" s="5"/>
      <c r="C104" s="5"/>
      <c r="D104" s="5"/>
      <c r="E104" s="5"/>
      <c r="F104" s="4" t="s">
        <v>86</v>
      </c>
      <c r="G104" s="4" t="s">
        <v>34</v>
      </c>
      <c r="H104" s="4" t="s">
        <v>56</v>
      </c>
      <c r="I104" s="4"/>
      <c r="J104" s="4">
        <v>36</v>
      </c>
      <c r="K104" s="4">
        <v>14</v>
      </c>
      <c r="L104" s="7">
        <f t="shared" si="15"/>
        <v>504</v>
      </c>
      <c r="M104" s="7">
        <f t="shared" si="16"/>
        <v>46.840148698884761</v>
      </c>
      <c r="N104" s="5"/>
      <c r="O104" s="4">
        <v>5692</v>
      </c>
      <c r="P104" s="5"/>
      <c r="Q104" s="4">
        <v>0.6</v>
      </c>
      <c r="R104" s="8">
        <f t="shared" si="17"/>
        <v>1599.6847583643123</v>
      </c>
      <c r="S104" s="4">
        <v>1</v>
      </c>
      <c r="T104" s="9">
        <f t="shared" si="18"/>
        <v>1599.6847583643123</v>
      </c>
      <c r="U104" s="9">
        <f t="shared" si="20"/>
        <v>1.5996847583643123</v>
      </c>
      <c r="V104" s="5">
        <v>70</v>
      </c>
      <c r="W104" s="7">
        <f t="shared" si="19"/>
        <v>111.97793308550186</v>
      </c>
      <c r="X104" s="5">
        <v>250</v>
      </c>
      <c r="Y104" s="5">
        <v>100</v>
      </c>
      <c r="Z104" s="5">
        <v>250</v>
      </c>
      <c r="AA104" s="2">
        <f t="shared" si="22"/>
        <v>711.97793308550183</v>
      </c>
    </row>
    <row r="105" spans="1:27" ht="28.5" customHeight="1" x14ac:dyDescent="0.25">
      <c r="A105" s="5">
        <f>MAX($A$9:A104)+1</f>
        <v>59</v>
      </c>
      <c r="B105" s="5"/>
      <c r="C105" s="5"/>
      <c r="D105" s="5"/>
      <c r="E105" s="5"/>
      <c r="F105" s="4" t="s">
        <v>87</v>
      </c>
      <c r="G105" s="4" t="s">
        <v>34</v>
      </c>
      <c r="H105" s="4" t="s">
        <v>501</v>
      </c>
      <c r="I105" s="4"/>
      <c r="J105" s="4">
        <v>29</v>
      </c>
      <c r="K105" s="4">
        <v>28</v>
      </c>
      <c r="L105" s="7">
        <f t="shared" si="15"/>
        <v>812</v>
      </c>
      <c r="M105" s="7">
        <f t="shared" si="16"/>
        <v>75.464684014869889</v>
      </c>
      <c r="N105" s="5"/>
      <c r="O105" s="4">
        <v>940</v>
      </c>
      <c r="P105" s="5"/>
      <c r="Q105" s="4">
        <v>1</v>
      </c>
      <c r="R105" s="8">
        <f t="shared" ref="R105:R136" si="23">SUM(M105*O105*Q105)/100</f>
        <v>709.36802973977694</v>
      </c>
      <c r="S105" s="4">
        <v>1</v>
      </c>
      <c r="T105" s="9">
        <f t="shared" si="18"/>
        <v>709.36802973977694</v>
      </c>
      <c r="U105" s="9">
        <f t="shared" si="20"/>
        <v>0.70936802973977697</v>
      </c>
      <c r="V105" s="5">
        <v>200</v>
      </c>
      <c r="W105" s="7">
        <f t="shared" si="19"/>
        <v>141.87360594795538</v>
      </c>
      <c r="X105" s="5">
        <v>0</v>
      </c>
      <c r="Y105" s="5">
        <v>0</v>
      </c>
      <c r="Z105" s="5">
        <v>0</v>
      </c>
      <c r="AA105" s="2">
        <f t="shared" si="22"/>
        <v>141.87360594795538</v>
      </c>
    </row>
    <row r="106" spans="1:27" ht="28.5" customHeight="1" x14ac:dyDescent="0.25">
      <c r="A106" s="5">
        <f>MAX($A$9:A105)+1</f>
        <v>60</v>
      </c>
      <c r="B106" s="5"/>
      <c r="C106" s="5"/>
      <c r="D106" s="5"/>
      <c r="E106" s="5"/>
      <c r="F106" s="4" t="s">
        <v>88</v>
      </c>
      <c r="G106" s="4" t="s">
        <v>34</v>
      </c>
      <c r="H106" s="4" t="s">
        <v>42</v>
      </c>
      <c r="I106" s="4" t="s">
        <v>451</v>
      </c>
      <c r="J106" s="4">
        <v>14</v>
      </c>
      <c r="K106" s="4">
        <v>31</v>
      </c>
      <c r="L106" s="7">
        <f t="shared" si="15"/>
        <v>434</v>
      </c>
      <c r="M106" s="7">
        <f t="shared" si="16"/>
        <v>40.334572490706321</v>
      </c>
      <c r="N106" s="5"/>
      <c r="O106" s="4">
        <v>12566</v>
      </c>
      <c r="P106" s="5"/>
      <c r="Q106" s="4">
        <v>0.85</v>
      </c>
      <c r="R106" s="8">
        <f t="shared" si="23"/>
        <v>4308.1760223048323</v>
      </c>
      <c r="S106" s="4">
        <v>1</v>
      </c>
      <c r="T106" s="9">
        <f t="shared" si="18"/>
        <v>4308.1760223048323</v>
      </c>
      <c r="U106" s="9">
        <f t="shared" si="20"/>
        <v>4.3081760223048322</v>
      </c>
      <c r="V106" s="5">
        <v>130</v>
      </c>
      <c r="W106" s="7">
        <f t="shared" si="19"/>
        <v>560.06288289962822</v>
      </c>
      <c r="X106" s="5">
        <v>250</v>
      </c>
      <c r="Y106" s="5">
        <v>100</v>
      </c>
      <c r="Z106" s="5">
        <v>250</v>
      </c>
      <c r="AA106" s="2">
        <f t="shared" si="22"/>
        <v>1160.0628828996282</v>
      </c>
    </row>
    <row r="107" spans="1:27" ht="28.5" customHeight="1" x14ac:dyDescent="0.25">
      <c r="A107" s="5">
        <f>MAX($A$9:A106)+1</f>
        <v>61</v>
      </c>
      <c r="B107" s="5"/>
      <c r="C107" s="5"/>
      <c r="D107" s="5"/>
      <c r="E107" s="5"/>
      <c r="F107" s="4" t="s">
        <v>89</v>
      </c>
      <c r="G107" s="4" t="s">
        <v>34</v>
      </c>
      <c r="H107" s="4" t="s">
        <v>42</v>
      </c>
      <c r="I107" s="4" t="s">
        <v>451</v>
      </c>
      <c r="J107" s="4">
        <v>26</v>
      </c>
      <c r="K107" s="4">
        <v>13</v>
      </c>
      <c r="L107" s="7">
        <f t="shared" si="15"/>
        <v>338</v>
      </c>
      <c r="M107" s="7">
        <f t="shared" si="16"/>
        <v>31.412639405204462</v>
      </c>
      <c r="N107" s="5"/>
      <c r="O107" s="4">
        <v>12566</v>
      </c>
      <c r="P107" s="5"/>
      <c r="Q107" s="4">
        <v>0.85</v>
      </c>
      <c r="R107" s="8">
        <f t="shared" si="23"/>
        <v>3355.2154275092935</v>
      </c>
      <c r="S107" s="4">
        <v>1</v>
      </c>
      <c r="T107" s="9">
        <f t="shared" si="18"/>
        <v>3355.2154275092935</v>
      </c>
      <c r="U107" s="9">
        <f t="shared" si="20"/>
        <v>3.3552154275092936</v>
      </c>
      <c r="V107" s="5">
        <v>130</v>
      </c>
      <c r="W107" s="7">
        <f t="shared" si="19"/>
        <v>436.17800557620819</v>
      </c>
      <c r="X107" s="5">
        <v>250</v>
      </c>
      <c r="Y107" s="5">
        <v>100</v>
      </c>
      <c r="Z107" s="5">
        <v>250</v>
      </c>
      <c r="AA107" s="2">
        <f t="shared" si="22"/>
        <v>1036.1780055762083</v>
      </c>
    </row>
    <row r="108" spans="1:27" s="20" customFormat="1" ht="28.5" customHeight="1" x14ac:dyDescent="0.25">
      <c r="A108" s="4">
        <f>MAX($A$9:A107)+1</f>
        <v>62</v>
      </c>
      <c r="B108" s="4"/>
      <c r="C108" s="4"/>
      <c r="D108" s="4"/>
      <c r="E108" s="4"/>
      <c r="F108" s="4" t="s">
        <v>90</v>
      </c>
      <c r="G108" s="4" t="s">
        <v>34</v>
      </c>
      <c r="H108" s="4" t="s">
        <v>35</v>
      </c>
      <c r="I108" s="4"/>
      <c r="J108" s="4">
        <v>20</v>
      </c>
      <c r="K108" s="4">
        <v>22</v>
      </c>
      <c r="L108" s="7">
        <f t="shared" si="15"/>
        <v>440</v>
      </c>
      <c r="M108" s="7">
        <f t="shared" si="16"/>
        <v>40.892193308550183</v>
      </c>
      <c r="N108" s="4"/>
      <c r="O108" s="4">
        <v>5692</v>
      </c>
      <c r="P108" s="4"/>
      <c r="Q108" s="4">
        <v>0.6</v>
      </c>
      <c r="R108" s="8">
        <f t="shared" si="23"/>
        <v>1396.5501858736059</v>
      </c>
      <c r="S108" s="4">
        <v>1</v>
      </c>
      <c r="T108" s="9">
        <f t="shared" si="18"/>
        <v>1396.5501858736059</v>
      </c>
      <c r="U108" s="9">
        <f t="shared" si="20"/>
        <v>1.3965501858736058</v>
      </c>
      <c r="V108" s="4">
        <v>70</v>
      </c>
      <c r="W108" s="7">
        <f t="shared" si="19"/>
        <v>97.758513011152402</v>
      </c>
      <c r="X108" s="4">
        <v>250</v>
      </c>
      <c r="Y108" s="4">
        <v>100</v>
      </c>
      <c r="Z108" s="4">
        <v>250</v>
      </c>
      <c r="AA108" s="2">
        <f t="shared" si="22"/>
        <v>697.75851301115244</v>
      </c>
    </row>
    <row r="109" spans="1:27" s="20" customFormat="1" ht="28.5" customHeight="1" x14ac:dyDescent="0.25">
      <c r="A109" s="72">
        <f>MAX($A$9:A108)+1</f>
        <v>63</v>
      </c>
      <c r="B109" s="4"/>
      <c r="C109" s="4"/>
      <c r="D109" s="4"/>
      <c r="E109" s="72"/>
      <c r="F109" s="72" t="s">
        <v>91</v>
      </c>
      <c r="G109" s="72" t="s">
        <v>34</v>
      </c>
      <c r="H109" s="4" t="s">
        <v>35</v>
      </c>
      <c r="I109" s="4"/>
      <c r="J109" s="4">
        <v>47</v>
      </c>
      <c r="K109" s="4">
        <v>12</v>
      </c>
      <c r="L109" s="7">
        <f t="shared" si="15"/>
        <v>564</v>
      </c>
      <c r="M109" s="7">
        <f t="shared" si="16"/>
        <v>52.416356877323423</v>
      </c>
      <c r="N109" s="4"/>
      <c r="O109" s="4">
        <v>5692</v>
      </c>
      <c r="P109" s="4"/>
      <c r="Q109" s="4">
        <v>0.6</v>
      </c>
      <c r="R109" s="8">
        <f t="shared" si="23"/>
        <v>1790.1234200743495</v>
      </c>
      <c r="S109" s="4">
        <v>1</v>
      </c>
      <c r="T109" s="9">
        <f t="shared" si="18"/>
        <v>1790.1234200743495</v>
      </c>
      <c r="U109" s="9">
        <f t="shared" si="20"/>
        <v>1.7901234200743494</v>
      </c>
      <c r="V109" s="4">
        <v>70</v>
      </c>
      <c r="W109" s="7">
        <f t="shared" si="19"/>
        <v>125.30863940520446</v>
      </c>
      <c r="X109" s="4">
        <v>250</v>
      </c>
      <c r="Y109" s="4">
        <v>100</v>
      </c>
      <c r="Z109" s="4">
        <v>1000</v>
      </c>
      <c r="AA109" s="2">
        <f t="shared" si="22"/>
        <v>1475.3086394052045</v>
      </c>
    </row>
    <row r="110" spans="1:27" s="20" customFormat="1" ht="28.5" customHeight="1" x14ac:dyDescent="0.25">
      <c r="A110" s="74"/>
      <c r="B110" s="4"/>
      <c r="C110" s="4"/>
      <c r="D110" s="4"/>
      <c r="E110" s="74"/>
      <c r="F110" s="74"/>
      <c r="G110" s="74"/>
      <c r="H110" s="4" t="s">
        <v>35</v>
      </c>
      <c r="I110" s="4"/>
      <c r="J110" s="4">
        <v>30</v>
      </c>
      <c r="K110" s="4">
        <v>34</v>
      </c>
      <c r="L110" s="7">
        <f t="shared" si="15"/>
        <v>1020</v>
      </c>
      <c r="M110" s="7">
        <f t="shared" si="16"/>
        <v>94.795539033457246</v>
      </c>
      <c r="N110" s="4"/>
      <c r="O110" s="4">
        <v>5692</v>
      </c>
      <c r="P110" s="4"/>
      <c r="Q110" s="4">
        <v>0.6</v>
      </c>
      <c r="R110" s="8">
        <f t="shared" si="23"/>
        <v>3237.4572490706314</v>
      </c>
      <c r="S110" s="4">
        <v>1</v>
      </c>
      <c r="T110" s="9">
        <f t="shared" si="18"/>
        <v>3237.4572490706314</v>
      </c>
      <c r="U110" s="9">
        <f t="shared" si="20"/>
        <v>3.2374572490706313</v>
      </c>
      <c r="V110" s="4">
        <v>70</v>
      </c>
      <c r="W110" s="7">
        <f t="shared" si="19"/>
        <v>226.62200743494418</v>
      </c>
      <c r="X110" s="4"/>
      <c r="Y110" s="4"/>
      <c r="Z110" s="4"/>
      <c r="AA110" s="2">
        <f t="shared" si="22"/>
        <v>226.62200743494418</v>
      </c>
    </row>
    <row r="111" spans="1:27" s="20" customFormat="1" ht="28.5" customHeight="1" x14ac:dyDescent="0.25">
      <c r="A111" s="73"/>
      <c r="B111" s="4"/>
      <c r="C111" s="4"/>
      <c r="D111" s="4"/>
      <c r="E111" s="73"/>
      <c r="F111" s="73"/>
      <c r="G111" s="73"/>
      <c r="H111" s="4" t="s">
        <v>35</v>
      </c>
      <c r="I111" s="4"/>
      <c r="J111" s="4">
        <v>50</v>
      </c>
      <c r="K111" s="4">
        <v>23</v>
      </c>
      <c r="L111" s="7">
        <f t="shared" si="15"/>
        <v>1150</v>
      </c>
      <c r="M111" s="7">
        <f t="shared" si="16"/>
        <v>106.87732342007435</v>
      </c>
      <c r="N111" s="4"/>
      <c r="O111" s="4">
        <v>5692</v>
      </c>
      <c r="P111" s="4"/>
      <c r="Q111" s="4">
        <v>0.45</v>
      </c>
      <c r="R111" s="8">
        <f t="shared" si="23"/>
        <v>2737.555762081784</v>
      </c>
      <c r="S111" s="4">
        <v>1</v>
      </c>
      <c r="T111" s="9">
        <f t="shared" si="18"/>
        <v>2737.555762081784</v>
      </c>
      <c r="U111" s="9">
        <f t="shared" si="20"/>
        <v>2.7375557620817839</v>
      </c>
      <c r="V111" s="4">
        <v>70</v>
      </c>
      <c r="W111" s="7">
        <f t="shared" si="19"/>
        <v>191.62890334572486</v>
      </c>
      <c r="X111" s="4"/>
      <c r="Y111" s="4"/>
      <c r="Z111" s="4"/>
      <c r="AA111" s="2">
        <f t="shared" si="22"/>
        <v>191.62890334572486</v>
      </c>
    </row>
    <row r="112" spans="1:27" ht="28.5" customHeight="1" x14ac:dyDescent="0.25">
      <c r="A112" s="108">
        <f>MAX($A$9:A111)+1</f>
        <v>64</v>
      </c>
      <c r="B112" s="5"/>
      <c r="C112" s="5"/>
      <c r="D112" s="5"/>
      <c r="E112" s="78"/>
      <c r="F112" s="77" t="s">
        <v>92</v>
      </c>
      <c r="G112" s="72" t="s">
        <v>34</v>
      </c>
      <c r="H112" s="4" t="s">
        <v>80</v>
      </c>
      <c r="I112" s="4"/>
      <c r="J112" s="4">
        <v>18</v>
      </c>
      <c r="K112" s="4">
        <v>34</v>
      </c>
      <c r="L112" s="7">
        <f t="shared" si="15"/>
        <v>612</v>
      </c>
      <c r="M112" s="7">
        <f t="shared" si="16"/>
        <v>56.877323420074347</v>
      </c>
      <c r="N112" s="5"/>
      <c r="O112" s="4">
        <v>5692</v>
      </c>
      <c r="P112" s="5"/>
      <c r="Q112" s="4">
        <v>0.45</v>
      </c>
      <c r="R112" s="8">
        <f t="shared" si="23"/>
        <v>1456.8557620817844</v>
      </c>
      <c r="S112" s="4">
        <v>1</v>
      </c>
      <c r="T112" s="9">
        <f t="shared" si="18"/>
        <v>1456.8557620817844</v>
      </c>
      <c r="U112" s="9">
        <f>SUM(T112/1000)</f>
        <v>1.4568557620817844</v>
      </c>
      <c r="V112" s="4">
        <v>70</v>
      </c>
      <c r="W112" s="7">
        <f t="shared" si="19"/>
        <v>101.97990334572491</v>
      </c>
      <c r="X112" s="5">
        <v>250</v>
      </c>
      <c r="Y112" s="5">
        <v>100</v>
      </c>
      <c r="Z112" s="5">
        <v>1000</v>
      </c>
      <c r="AA112" s="2">
        <f t="shared" si="22"/>
        <v>1451.9799033457248</v>
      </c>
    </row>
    <row r="113" spans="1:27" ht="28.5" customHeight="1" x14ac:dyDescent="0.25">
      <c r="A113" s="108"/>
      <c r="B113" s="5"/>
      <c r="C113" s="5"/>
      <c r="D113" s="5"/>
      <c r="E113" s="78"/>
      <c r="F113" s="77"/>
      <c r="G113" s="74"/>
      <c r="H113" s="4" t="s">
        <v>80</v>
      </c>
      <c r="I113" s="4"/>
      <c r="J113" s="4">
        <v>93</v>
      </c>
      <c r="K113" s="4">
        <v>23</v>
      </c>
      <c r="L113" s="7">
        <f t="shared" si="15"/>
        <v>2139</v>
      </c>
      <c r="M113" s="7">
        <f t="shared" si="16"/>
        <v>198.79182156133828</v>
      </c>
      <c r="N113" s="5"/>
      <c r="O113" s="4">
        <v>5692</v>
      </c>
      <c r="P113" s="5"/>
      <c r="Q113" s="4">
        <v>0.45</v>
      </c>
      <c r="R113" s="8">
        <f t="shared" si="23"/>
        <v>5091.8537174721187</v>
      </c>
      <c r="S113" s="4">
        <v>1</v>
      </c>
      <c r="T113" s="9">
        <f t="shared" si="18"/>
        <v>5091.8537174721187</v>
      </c>
      <c r="U113" s="9">
        <f t="shared" si="20"/>
        <v>5.0918537174721186</v>
      </c>
      <c r="V113" s="4">
        <v>70</v>
      </c>
      <c r="W113" s="7">
        <f t="shared" si="19"/>
        <v>356.42976022304828</v>
      </c>
      <c r="X113" s="5">
        <v>0</v>
      </c>
      <c r="Y113" s="5">
        <v>0</v>
      </c>
      <c r="Z113" s="5"/>
      <c r="AA113" s="2">
        <f t="shared" si="22"/>
        <v>356.42976022304828</v>
      </c>
    </row>
    <row r="114" spans="1:27" ht="28.5" customHeight="1" x14ac:dyDescent="0.25">
      <c r="A114" s="108"/>
      <c r="B114" s="5"/>
      <c r="C114" s="5"/>
      <c r="D114" s="5"/>
      <c r="E114" s="78"/>
      <c r="F114" s="77"/>
      <c r="G114" s="73"/>
      <c r="H114" s="4" t="s">
        <v>42</v>
      </c>
      <c r="I114" s="4"/>
      <c r="J114" s="4">
        <v>14</v>
      </c>
      <c r="K114" s="4">
        <v>41</v>
      </c>
      <c r="L114" s="7">
        <f t="shared" si="15"/>
        <v>574</v>
      </c>
      <c r="M114" s="7">
        <f t="shared" si="16"/>
        <v>53.3457249070632</v>
      </c>
      <c r="N114" s="5"/>
      <c r="O114" s="4">
        <v>12566</v>
      </c>
      <c r="P114" s="5"/>
      <c r="Q114" s="4">
        <v>0.75</v>
      </c>
      <c r="R114" s="8">
        <f t="shared" si="23"/>
        <v>5027.5678438661716</v>
      </c>
      <c r="S114" s="4">
        <v>1</v>
      </c>
      <c r="T114" s="9">
        <f t="shared" si="18"/>
        <v>5027.5678438661716</v>
      </c>
      <c r="U114" s="9">
        <f>SUM(T114/1000)</f>
        <v>5.0275678438661719</v>
      </c>
      <c r="V114" s="5">
        <v>130</v>
      </c>
      <c r="W114" s="7">
        <f t="shared" si="19"/>
        <v>653.58381970260234</v>
      </c>
      <c r="X114" s="5">
        <v>0</v>
      </c>
      <c r="Y114" s="5">
        <v>0</v>
      </c>
      <c r="Z114" s="5"/>
      <c r="AA114" s="2">
        <f t="shared" si="22"/>
        <v>653.58381970260234</v>
      </c>
    </row>
    <row r="115" spans="1:27" ht="28.5" customHeight="1" x14ac:dyDescent="0.25">
      <c r="A115" s="78">
        <f>MAX($A$9:A114)+1</f>
        <v>65</v>
      </c>
      <c r="B115" s="5"/>
      <c r="C115" s="5"/>
      <c r="D115" s="5"/>
      <c r="E115" s="78"/>
      <c r="F115" s="77" t="s">
        <v>93</v>
      </c>
      <c r="G115" s="72" t="s">
        <v>34</v>
      </c>
      <c r="H115" s="4" t="s">
        <v>35</v>
      </c>
      <c r="I115" s="4"/>
      <c r="J115" s="4">
        <v>28</v>
      </c>
      <c r="K115" s="4">
        <v>20</v>
      </c>
      <c r="L115" s="7">
        <f t="shared" si="15"/>
        <v>560</v>
      </c>
      <c r="M115" s="7">
        <f t="shared" si="16"/>
        <v>52.044609665427508</v>
      </c>
      <c r="N115" s="5"/>
      <c r="O115" s="4">
        <v>5692</v>
      </c>
      <c r="P115" s="5"/>
      <c r="Q115" s="4">
        <v>0.6</v>
      </c>
      <c r="R115" s="8">
        <f t="shared" si="23"/>
        <v>1777.4275092936805</v>
      </c>
      <c r="S115" s="4">
        <v>1</v>
      </c>
      <c r="T115" s="9">
        <f t="shared" si="18"/>
        <v>1777.4275092936805</v>
      </c>
      <c r="U115" s="9">
        <f>SUM(T115/1000)</f>
        <v>1.7774275092936804</v>
      </c>
      <c r="V115" s="5">
        <v>70</v>
      </c>
      <c r="W115" s="7">
        <f t="shared" si="19"/>
        <v>124.41992565055763</v>
      </c>
      <c r="X115" s="5">
        <v>250</v>
      </c>
      <c r="Y115" s="5">
        <v>100</v>
      </c>
      <c r="Z115" s="5">
        <v>250</v>
      </c>
      <c r="AA115" s="2">
        <f t="shared" si="22"/>
        <v>724.41992565055762</v>
      </c>
    </row>
    <row r="116" spans="1:27" ht="28.5" customHeight="1" x14ac:dyDescent="0.25">
      <c r="A116" s="78"/>
      <c r="B116" s="5"/>
      <c r="C116" s="5"/>
      <c r="D116" s="5"/>
      <c r="E116" s="78"/>
      <c r="F116" s="77"/>
      <c r="G116" s="74"/>
      <c r="H116" s="4" t="s">
        <v>42</v>
      </c>
      <c r="I116" s="4"/>
      <c r="J116" s="4">
        <v>14</v>
      </c>
      <c r="K116" s="4">
        <v>38</v>
      </c>
      <c r="L116" s="7">
        <f t="shared" si="15"/>
        <v>532</v>
      </c>
      <c r="M116" s="7">
        <f t="shared" si="16"/>
        <v>49.442379182156138</v>
      </c>
      <c r="N116" s="5"/>
      <c r="O116" s="4">
        <v>12566</v>
      </c>
      <c r="P116" s="5"/>
      <c r="Q116" s="4">
        <v>0.75</v>
      </c>
      <c r="R116" s="8">
        <f t="shared" si="23"/>
        <v>4659.6970260223061</v>
      </c>
      <c r="S116" s="4">
        <v>1</v>
      </c>
      <c r="T116" s="9">
        <f t="shared" si="18"/>
        <v>4659.6970260223061</v>
      </c>
      <c r="U116" s="9">
        <f t="shared" si="20"/>
        <v>4.6596970260223065</v>
      </c>
      <c r="V116" s="5">
        <v>130</v>
      </c>
      <c r="W116" s="7">
        <f t="shared" si="19"/>
        <v>605.76061338289981</v>
      </c>
      <c r="X116" s="5"/>
      <c r="Y116" s="5"/>
      <c r="Z116" s="5"/>
      <c r="AA116" s="2">
        <f t="shared" si="22"/>
        <v>605.76061338289981</v>
      </c>
    </row>
    <row r="117" spans="1:27" ht="28.5" customHeight="1" x14ac:dyDescent="0.25">
      <c r="A117" s="78"/>
      <c r="B117" s="5"/>
      <c r="C117" s="5"/>
      <c r="D117" s="5"/>
      <c r="E117" s="78"/>
      <c r="F117" s="77"/>
      <c r="G117" s="73"/>
      <c r="H117" s="4" t="s">
        <v>42</v>
      </c>
      <c r="I117" s="4"/>
      <c r="J117" s="4">
        <v>12</v>
      </c>
      <c r="K117" s="4">
        <v>13</v>
      </c>
      <c r="L117" s="7">
        <f t="shared" si="15"/>
        <v>156</v>
      </c>
      <c r="M117" s="7">
        <f t="shared" si="16"/>
        <v>14.498141263940521</v>
      </c>
      <c r="N117" s="5"/>
      <c r="O117" s="4">
        <v>12566</v>
      </c>
      <c r="P117" s="5"/>
      <c r="Q117" s="4">
        <v>0.75</v>
      </c>
      <c r="R117" s="8">
        <f t="shared" si="23"/>
        <v>1366.3773234200746</v>
      </c>
      <c r="S117" s="4">
        <v>1</v>
      </c>
      <c r="T117" s="9">
        <f t="shared" si="18"/>
        <v>1366.3773234200746</v>
      </c>
      <c r="U117" s="9">
        <f t="shared" si="20"/>
        <v>1.3663773234200747</v>
      </c>
      <c r="V117" s="5">
        <v>130</v>
      </c>
      <c r="W117" s="7">
        <f t="shared" si="19"/>
        <v>177.62905204460969</v>
      </c>
      <c r="X117" s="5"/>
      <c r="Y117" s="5"/>
      <c r="Z117" s="5"/>
      <c r="AA117" s="2">
        <f t="shared" si="22"/>
        <v>177.62905204460969</v>
      </c>
    </row>
    <row r="118" spans="1:27" ht="28.5" customHeight="1" x14ac:dyDescent="0.25">
      <c r="A118" s="78">
        <f>MAX($A$9:A117)+1</f>
        <v>66</v>
      </c>
      <c r="B118" s="5"/>
      <c r="C118" s="5"/>
      <c r="D118" s="5"/>
      <c r="E118" s="78"/>
      <c r="F118" s="77" t="s">
        <v>94</v>
      </c>
      <c r="G118" s="72" t="s">
        <v>34</v>
      </c>
      <c r="H118" s="4" t="s">
        <v>56</v>
      </c>
      <c r="I118" s="4"/>
      <c r="J118" s="4">
        <v>28</v>
      </c>
      <c r="K118" s="4">
        <v>20</v>
      </c>
      <c r="L118" s="7">
        <f t="shared" si="15"/>
        <v>560</v>
      </c>
      <c r="M118" s="7">
        <f t="shared" si="16"/>
        <v>52.044609665427508</v>
      </c>
      <c r="N118" s="5"/>
      <c r="O118" s="4">
        <v>5692</v>
      </c>
      <c r="P118" s="5"/>
      <c r="Q118" s="4">
        <v>0.6</v>
      </c>
      <c r="R118" s="8">
        <f t="shared" si="23"/>
        <v>1777.4275092936805</v>
      </c>
      <c r="S118" s="4">
        <v>1</v>
      </c>
      <c r="T118" s="9">
        <f t="shared" si="18"/>
        <v>1777.4275092936805</v>
      </c>
      <c r="U118" s="9">
        <f t="shared" si="20"/>
        <v>1.7774275092936804</v>
      </c>
      <c r="V118" s="5">
        <v>70</v>
      </c>
      <c r="W118" s="7">
        <f t="shared" si="19"/>
        <v>124.41992565055763</v>
      </c>
      <c r="X118" s="5">
        <v>250</v>
      </c>
      <c r="Y118" s="5">
        <v>100</v>
      </c>
      <c r="Z118" s="5">
        <v>250</v>
      </c>
      <c r="AA118" s="2">
        <f t="shared" si="22"/>
        <v>724.41992565055762</v>
      </c>
    </row>
    <row r="119" spans="1:27" ht="28.5" customHeight="1" x14ac:dyDescent="0.25">
      <c r="A119" s="78"/>
      <c r="B119" s="5"/>
      <c r="C119" s="5"/>
      <c r="D119" s="5"/>
      <c r="E119" s="78"/>
      <c r="F119" s="77"/>
      <c r="G119" s="73"/>
      <c r="H119" s="4" t="s">
        <v>35</v>
      </c>
      <c r="I119" s="4"/>
      <c r="J119" s="4">
        <v>22</v>
      </c>
      <c r="K119" s="4">
        <v>40</v>
      </c>
      <c r="L119" s="7">
        <f t="shared" si="15"/>
        <v>880</v>
      </c>
      <c r="M119" s="7">
        <f t="shared" si="16"/>
        <v>81.784386617100367</v>
      </c>
      <c r="N119" s="5"/>
      <c r="O119" s="4">
        <v>5692</v>
      </c>
      <c r="P119" s="5"/>
      <c r="Q119" s="4">
        <v>0.6</v>
      </c>
      <c r="R119" s="8">
        <f t="shared" si="23"/>
        <v>2793.1003717472117</v>
      </c>
      <c r="S119" s="4">
        <v>1</v>
      </c>
      <c r="T119" s="9">
        <f t="shared" si="18"/>
        <v>2793.1003717472117</v>
      </c>
      <c r="U119" s="9">
        <f t="shared" si="20"/>
        <v>2.7931003717472116</v>
      </c>
      <c r="V119" s="5">
        <v>70</v>
      </c>
      <c r="W119" s="7">
        <f t="shared" si="19"/>
        <v>195.5170260223048</v>
      </c>
      <c r="X119" s="5"/>
      <c r="Y119" s="5"/>
      <c r="Z119" s="5"/>
      <c r="AA119" s="2">
        <f t="shared" si="22"/>
        <v>195.5170260223048</v>
      </c>
    </row>
    <row r="120" spans="1:27" ht="28.5" customHeight="1" x14ac:dyDescent="0.25">
      <c r="A120" s="5">
        <f>MAX($A$9:A119)+1</f>
        <v>67</v>
      </c>
      <c r="B120" s="10"/>
      <c r="C120" s="22"/>
      <c r="D120" s="10"/>
      <c r="E120" s="14"/>
      <c r="F120" s="12" t="s">
        <v>495</v>
      </c>
      <c r="G120" s="4" t="s">
        <v>34</v>
      </c>
      <c r="H120" s="12" t="s">
        <v>104</v>
      </c>
      <c r="I120" s="12"/>
      <c r="J120" s="12">
        <v>18</v>
      </c>
      <c r="K120" s="12">
        <v>23</v>
      </c>
      <c r="L120" s="23">
        <f t="shared" si="15"/>
        <v>414</v>
      </c>
      <c r="M120" s="23">
        <f t="shared" si="16"/>
        <v>38.475836431226767</v>
      </c>
      <c r="N120" s="10"/>
      <c r="O120" s="12">
        <v>8870</v>
      </c>
      <c r="P120" s="10"/>
      <c r="Q120" s="12">
        <v>0.45</v>
      </c>
      <c r="R120" s="24">
        <f t="shared" si="23"/>
        <v>1535.7630111524165</v>
      </c>
      <c r="S120" s="12">
        <v>1</v>
      </c>
      <c r="T120" s="25">
        <f t="shared" si="18"/>
        <v>1535.7630111524165</v>
      </c>
      <c r="U120" s="25">
        <f>SUM(T120/1000)</f>
        <v>1.5357630111524165</v>
      </c>
      <c r="V120" s="10">
        <v>110</v>
      </c>
      <c r="W120" s="23">
        <f t="shared" si="19"/>
        <v>168.93393122676582</v>
      </c>
      <c r="X120" s="10">
        <v>250</v>
      </c>
      <c r="Y120" s="10">
        <v>100</v>
      </c>
      <c r="Z120" s="10">
        <v>250</v>
      </c>
      <c r="AA120" s="26">
        <f>SUM(W120:Z120)</f>
        <v>768.93393122676582</v>
      </c>
    </row>
    <row r="121" spans="1:27" ht="28.5" customHeight="1" x14ac:dyDescent="0.25">
      <c r="A121" s="5">
        <f>MAX($A$9:A120)+1</f>
        <v>68</v>
      </c>
      <c r="B121" s="5"/>
      <c r="C121" s="5"/>
      <c r="D121" s="5"/>
      <c r="E121" s="5"/>
      <c r="F121" s="27" t="s">
        <v>95</v>
      </c>
      <c r="G121" s="4" t="s">
        <v>34</v>
      </c>
      <c r="H121" s="12" t="s">
        <v>104</v>
      </c>
      <c r="I121" s="36"/>
      <c r="J121" s="12">
        <v>18</v>
      </c>
      <c r="K121" s="12">
        <v>23</v>
      </c>
      <c r="L121" s="23">
        <f t="shared" si="15"/>
        <v>414</v>
      </c>
      <c r="M121" s="23">
        <f t="shared" si="16"/>
        <v>38.475836431226767</v>
      </c>
      <c r="N121" s="10"/>
      <c r="O121" s="12">
        <v>8870</v>
      </c>
      <c r="P121" s="10"/>
      <c r="Q121" s="12">
        <v>0.45</v>
      </c>
      <c r="R121" s="24">
        <f t="shared" si="23"/>
        <v>1535.7630111524165</v>
      </c>
      <c r="S121" s="12">
        <v>1</v>
      </c>
      <c r="T121" s="25">
        <f t="shared" si="18"/>
        <v>1535.7630111524165</v>
      </c>
      <c r="U121" s="25">
        <f>SUM(T121/1000)</f>
        <v>1.5357630111524165</v>
      </c>
      <c r="V121" s="10">
        <v>110</v>
      </c>
      <c r="W121" s="23">
        <f t="shared" si="19"/>
        <v>168.93393122676582</v>
      </c>
      <c r="X121" s="10">
        <v>250</v>
      </c>
      <c r="Y121" s="10">
        <v>100</v>
      </c>
      <c r="Z121" s="10">
        <v>250</v>
      </c>
      <c r="AA121" s="26">
        <f>SUM(W121:Z121)</f>
        <v>768.93393122676582</v>
      </c>
    </row>
    <row r="122" spans="1:27" ht="28.5" customHeight="1" x14ac:dyDescent="0.25">
      <c r="A122" s="5">
        <f>MAX($A$9:A121)+1</f>
        <v>69</v>
      </c>
      <c r="B122" s="5"/>
      <c r="C122" s="16"/>
      <c r="D122" s="5"/>
      <c r="E122" s="5"/>
      <c r="F122" s="28" t="s">
        <v>96</v>
      </c>
      <c r="G122" s="4" t="s">
        <v>34</v>
      </c>
      <c r="H122" s="12" t="s">
        <v>104</v>
      </c>
      <c r="I122" s="37"/>
      <c r="J122" s="12">
        <v>18</v>
      </c>
      <c r="K122" s="12">
        <v>23</v>
      </c>
      <c r="L122" s="23">
        <f t="shared" si="15"/>
        <v>414</v>
      </c>
      <c r="M122" s="23">
        <f t="shared" si="16"/>
        <v>38.475836431226767</v>
      </c>
      <c r="N122" s="10"/>
      <c r="O122" s="12">
        <v>8870</v>
      </c>
      <c r="P122" s="10"/>
      <c r="Q122" s="12">
        <v>0.45</v>
      </c>
      <c r="R122" s="24">
        <f t="shared" si="23"/>
        <v>1535.7630111524165</v>
      </c>
      <c r="S122" s="12">
        <v>1</v>
      </c>
      <c r="T122" s="25">
        <f t="shared" si="18"/>
        <v>1535.7630111524165</v>
      </c>
      <c r="U122" s="25">
        <f>SUM(T122/1000)</f>
        <v>1.5357630111524165</v>
      </c>
      <c r="V122" s="10">
        <v>110</v>
      </c>
      <c r="W122" s="23">
        <f t="shared" si="19"/>
        <v>168.93393122676582</v>
      </c>
      <c r="X122" s="10">
        <v>250</v>
      </c>
      <c r="Y122" s="10">
        <v>100</v>
      </c>
      <c r="Z122" s="10">
        <v>250</v>
      </c>
      <c r="AA122" s="26">
        <f>SUM(W122:Z122)</f>
        <v>768.93393122676582</v>
      </c>
    </row>
    <row r="123" spans="1:27" ht="28.5" customHeight="1" x14ac:dyDescent="0.25">
      <c r="A123" s="5">
        <f>MAX($A$9:A122)+1</f>
        <v>70</v>
      </c>
      <c r="B123" s="5"/>
      <c r="C123" s="29"/>
      <c r="D123" s="5"/>
      <c r="E123" s="5"/>
      <c r="F123" s="12" t="s">
        <v>97</v>
      </c>
      <c r="G123" s="4" t="s">
        <v>34</v>
      </c>
      <c r="H123" s="4" t="s">
        <v>35</v>
      </c>
      <c r="I123" s="4"/>
      <c r="J123" s="4">
        <v>20</v>
      </c>
      <c r="K123" s="4">
        <v>35</v>
      </c>
      <c r="L123" s="7">
        <f t="shared" si="15"/>
        <v>700</v>
      </c>
      <c r="M123" s="7">
        <f t="shared" si="16"/>
        <v>65.055762081784394</v>
      </c>
      <c r="N123" s="5"/>
      <c r="O123" s="4">
        <v>5692</v>
      </c>
      <c r="P123" s="5"/>
      <c r="Q123" s="4">
        <v>0.45</v>
      </c>
      <c r="R123" s="8">
        <f t="shared" si="23"/>
        <v>1666.3382899628257</v>
      </c>
      <c r="S123" s="4">
        <v>1</v>
      </c>
      <c r="T123" s="9">
        <f t="shared" si="18"/>
        <v>1666.3382899628257</v>
      </c>
      <c r="U123" s="9">
        <f t="shared" si="20"/>
        <v>1.6663382899628256</v>
      </c>
      <c r="V123" s="5">
        <v>70</v>
      </c>
      <c r="W123" s="7">
        <f t="shared" si="19"/>
        <v>116.64368029739779</v>
      </c>
      <c r="X123" s="5">
        <v>250</v>
      </c>
      <c r="Y123" s="5">
        <v>100</v>
      </c>
      <c r="Z123" s="5">
        <v>250</v>
      </c>
      <c r="AA123" s="2">
        <f t="shared" si="22"/>
        <v>716.64368029739785</v>
      </c>
    </row>
    <row r="124" spans="1:27" ht="28.5" customHeight="1" x14ac:dyDescent="0.25">
      <c r="A124" s="5">
        <f>MAX($A$9:A123)+1</f>
        <v>71</v>
      </c>
      <c r="B124" s="5"/>
      <c r="C124" s="5"/>
      <c r="D124" s="5"/>
      <c r="E124" s="5"/>
      <c r="F124" s="4" t="s">
        <v>98</v>
      </c>
      <c r="G124" s="4" t="s">
        <v>34</v>
      </c>
      <c r="H124" s="4" t="s">
        <v>501</v>
      </c>
      <c r="I124" s="4"/>
      <c r="J124" s="4">
        <v>60</v>
      </c>
      <c r="K124" s="4">
        <v>40</v>
      </c>
      <c r="L124" s="7">
        <f t="shared" si="15"/>
        <v>2400</v>
      </c>
      <c r="M124" s="7">
        <f t="shared" si="16"/>
        <v>223.04832713754647</v>
      </c>
      <c r="N124" s="5"/>
      <c r="O124" s="4">
        <v>940</v>
      </c>
      <c r="P124" s="5"/>
      <c r="Q124" s="4">
        <v>1</v>
      </c>
      <c r="R124" s="8">
        <f t="shared" si="23"/>
        <v>2096.654275092937</v>
      </c>
      <c r="S124" s="4">
        <v>1</v>
      </c>
      <c r="T124" s="9">
        <f t="shared" si="18"/>
        <v>2096.654275092937</v>
      </c>
      <c r="U124" s="9">
        <f t="shared" si="20"/>
        <v>2.0966542750929369</v>
      </c>
      <c r="V124" s="5">
        <v>200</v>
      </c>
      <c r="W124" s="7">
        <f t="shared" si="19"/>
        <v>419.33085501858739</v>
      </c>
      <c r="X124" s="5"/>
      <c r="Y124" s="5"/>
      <c r="Z124" s="5"/>
      <c r="AA124" s="2">
        <f t="shared" si="22"/>
        <v>419.33085501858739</v>
      </c>
    </row>
    <row r="125" spans="1:27" ht="28.5" customHeight="1" x14ac:dyDescent="0.25">
      <c r="A125" s="75">
        <f>MAX($A$9:A124)+1</f>
        <v>72</v>
      </c>
      <c r="B125" s="5"/>
      <c r="C125" s="6"/>
      <c r="D125" s="5"/>
      <c r="E125" s="5"/>
      <c r="F125" s="72" t="s">
        <v>99</v>
      </c>
      <c r="G125" s="72"/>
      <c r="H125" s="4" t="s">
        <v>35</v>
      </c>
      <c r="I125" s="4"/>
      <c r="J125" s="4">
        <v>18</v>
      </c>
      <c r="K125" s="4">
        <v>13</v>
      </c>
      <c r="L125" s="7">
        <f t="shared" si="15"/>
        <v>234</v>
      </c>
      <c r="M125" s="7">
        <f t="shared" si="16"/>
        <v>21.74721189591078</v>
      </c>
      <c r="N125" s="5"/>
      <c r="O125" s="4">
        <v>5692</v>
      </c>
      <c r="P125" s="5"/>
      <c r="Q125" s="4">
        <v>0.6</v>
      </c>
      <c r="R125" s="8">
        <f t="shared" si="23"/>
        <v>742.71078066914504</v>
      </c>
      <c r="S125" s="4">
        <v>1</v>
      </c>
      <c r="T125" s="9">
        <f t="shared" si="18"/>
        <v>742.71078066914504</v>
      </c>
      <c r="U125" s="9">
        <f t="shared" si="20"/>
        <v>0.74271078066914509</v>
      </c>
      <c r="V125" s="5">
        <v>70</v>
      </c>
      <c r="W125" s="7">
        <f t="shared" si="19"/>
        <v>51.989754646840154</v>
      </c>
      <c r="X125" s="5">
        <v>250</v>
      </c>
      <c r="Y125" s="5">
        <v>100</v>
      </c>
      <c r="Z125" s="5">
        <v>250</v>
      </c>
      <c r="AA125" s="2">
        <f t="shared" si="22"/>
        <v>651.98975464684008</v>
      </c>
    </row>
    <row r="126" spans="1:27" ht="28.5" customHeight="1" x14ac:dyDescent="0.25">
      <c r="A126" s="76"/>
      <c r="B126" s="5"/>
      <c r="C126" s="6"/>
      <c r="D126" s="5"/>
      <c r="E126" s="5"/>
      <c r="F126" s="73"/>
      <c r="G126" s="73"/>
      <c r="H126" s="4" t="s">
        <v>35</v>
      </c>
      <c r="I126" s="4"/>
      <c r="J126" s="4">
        <v>39</v>
      </c>
      <c r="K126" s="4">
        <v>18</v>
      </c>
      <c r="L126" s="7">
        <f t="shared" si="15"/>
        <v>702</v>
      </c>
      <c r="M126" s="7">
        <f t="shared" si="16"/>
        <v>65.241635687732341</v>
      </c>
      <c r="N126" s="5"/>
      <c r="O126" s="4">
        <v>5692</v>
      </c>
      <c r="P126" s="5"/>
      <c r="Q126" s="4">
        <v>0.6</v>
      </c>
      <c r="R126" s="8">
        <f t="shared" si="23"/>
        <v>2228.1323420074345</v>
      </c>
      <c r="S126" s="4">
        <v>1</v>
      </c>
      <c r="T126" s="9">
        <f t="shared" si="18"/>
        <v>2228.1323420074345</v>
      </c>
      <c r="U126" s="9">
        <f t="shared" si="20"/>
        <v>2.2281323420074344</v>
      </c>
      <c r="V126" s="5">
        <v>70</v>
      </c>
      <c r="W126" s="7">
        <f t="shared" si="19"/>
        <v>155.96926394052042</v>
      </c>
      <c r="X126" s="5"/>
      <c r="Y126" s="5"/>
      <c r="Z126" s="5"/>
      <c r="AA126" s="2">
        <f t="shared" si="22"/>
        <v>155.96926394052042</v>
      </c>
    </row>
    <row r="127" spans="1:27" ht="28.5" customHeight="1" x14ac:dyDescent="0.25">
      <c r="A127" s="75">
        <f>MAX($A$9:A126)+1</f>
        <v>73</v>
      </c>
      <c r="B127" s="5"/>
      <c r="C127" s="6"/>
      <c r="D127" s="5"/>
      <c r="E127" s="5"/>
      <c r="F127" s="72" t="s">
        <v>534</v>
      </c>
      <c r="G127" s="72"/>
      <c r="H127" s="4" t="s">
        <v>35</v>
      </c>
      <c r="I127" s="4"/>
      <c r="J127" s="4">
        <v>18</v>
      </c>
      <c r="K127" s="4">
        <v>13</v>
      </c>
      <c r="L127" s="7">
        <f t="shared" si="15"/>
        <v>234</v>
      </c>
      <c r="M127" s="7">
        <f t="shared" si="16"/>
        <v>21.74721189591078</v>
      </c>
      <c r="N127" s="5"/>
      <c r="O127" s="4">
        <v>5692</v>
      </c>
      <c r="P127" s="5"/>
      <c r="Q127" s="4">
        <v>0.6</v>
      </c>
      <c r="R127" s="8">
        <f t="shared" si="23"/>
        <v>742.71078066914504</v>
      </c>
      <c r="S127" s="4">
        <v>1</v>
      </c>
      <c r="T127" s="9">
        <f t="shared" si="18"/>
        <v>742.71078066914504</v>
      </c>
      <c r="U127" s="9">
        <f t="shared" si="20"/>
        <v>0.74271078066914509</v>
      </c>
      <c r="V127" s="5">
        <v>70</v>
      </c>
      <c r="W127" s="7">
        <f t="shared" si="19"/>
        <v>51.989754646840154</v>
      </c>
      <c r="X127" s="5">
        <v>250</v>
      </c>
      <c r="Y127" s="5">
        <v>100</v>
      </c>
      <c r="Z127" s="5">
        <v>250</v>
      </c>
      <c r="AA127" s="2">
        <f t="shared" si="22"/>
        <v>651.98975464684008</v>
      </c>
    </row>
    <row r="128" spans="1:27" ht="28.5" customHeight="1" x14ac:dyDescent="0.25">
      <c r="A128" s="76"/>
      <c r="B128" s="5"/>
      <c r="C128" s="6"/>
      <c r="D128" s="5"/>
      <c r="E128" s="5"/>
      <c r="F128" s="73"/>
      <c r="G128" s="73"/>
      <c r="H128" s="4" t="s">
        <v>35</v>
      </c>
      <c r="I128" s="4"/>
      <c r="J128" s="4">
        <v>39</v>
      </c>
      <c r="K128" s="4">
        <v>18</v>
      </c>
      <c r="L128" s="7">
        <f t="shared" si="15"/>
        <v>702</v>
      </c>
      <c r="M128" s="7">
        <f t="shared" si="16"/>
        <v>65.241635687732341</v>
      </c>
      <c r="N128" s="5"/>
      <c r="O128" s="4">
        <v>5692</v>
      </c>
      <c r="P128" s="5"/>
      <c r="Q128" s="4">
        <v>0.6</v>
      </c>
      <c r="R128" s="8">
        <f t="shared" si="23"/>
        <v>2228.1323420074345</v>
      </c>
      <c r="S128" s="4">
        <v>1</v>
      </c>
      <c r="T128" s="9">
        <f t="shared" si="18"/>
        <v>2228.1323420074345</v>
      </c>
      <c r="U128" s="9">
        <f>SUM(T128/1000)</f>
        <v>2.2281323420074344</v>
      </c>
      <c r="V128" s="5">
        <v>70</v>
      </c>
      <c r="W128" s="7">
        <f t="shared" si="19"/>
        <v>155.96926394052042</v>
      </c>
      <c r="X128" s="5"/>
      <c r="Y128" s="5"/>
      <c r="Z128" s="5"/>
      <c r="AA128" s="2">
        <f>SUM(W128:Z128)</f>
        <v>155.96926394052042</v>
      </c>
    </row>
    <row r="129" spans="1:27" ht="28.5" customHeight="1" x14ac:dyDescent="0.25">
      <c r="A129" s="75">
        <f>MAX($A$9:A128)+1</f>
        <v>74</v>
      </c>
      <c r="B129" s="5"/>
      <c r="C129" s="6"/>
      <c r="D129" s="5"/>
      <c r="E129" s="5"/>
      <c r="F129" s="72" t="s">
        <v>100</v>
      </c>
      <c r="G129" s="72"/>
      <c r="H129" s="4" t="s">
        <v>35</v>
      </c>
      <c r="I129" s="4"/>
      <c r="J129" s="4">
        <v>18</v>
      </c>
      <c r="K129" s="4">
        <v>13</v>
      </c>
      <c r="L129" s="7">
        <f t="shared" si="15"/>
        <v>234</v>
      </c>
      <c r="M129" s="7">
        <f t="shared" si="16"/>
        <v>21.74721189591078</v>
      </c>
      <c r="N129" s="5"/>
      <c r="O129" s="4">
        <v>5692</v>
      </c>
      <c r="P129" s="5"/>
      <c r="Q129" s="4">
        <v>0.6</v>
      </c>
      <c r="R129" s="8">
        <f t="shared" si="23"/>
        <v>742.71078066914504</v>
      </c>
      <c r="S129" s="4">
        <v>1</v>
      </c>
      <c r="T129" s="9">
        <f t="shared" si="18"/>
        <v>742.71078066914504</v>
      </c>
      <c r="U129" s="9">
        <f>SUM(T129/1000)</f>
        <v>0.74271078066914509</v>
      </c>
      <c r="V129" s="5">
        <v>70</v>
      </c>
      <c r="W129" s="7">
        <f t="shared" si="19"/>
        <v>51.989754646840154</v>
      </c>
      <c r="X129" s="5">
        <v>250</v>
      </c>
      <c r="Y129" s="5">
        <v>100</v>
      </c>
      <c r="Z129" s="5">
        <v>250</v>
      </c>
      <c r="AA129" s="2">
        <f>SUM(W129:Z129)</f>
        <v>651.98975464684008</v>
      </c>
    </row>
    <row r="130" spans="1:27" ht="28.5" customHeight="1" x14ac:dyDescent="0.25">
      <c r="A130" s="76"/>
      <c r="B130" s="5"/>
      <c r="C130" s="6"/>
      <c r="D130" s="5"/>
      <c r="E130" s="5"/>
      <c r="F130" s="73"/>
      <c r="G130" s="73"/>
      <c r="H130" s="4" t="s">
        <v>35</v>
      </c>
      <c r="I130" s="4"/>
      <c r="J130" s="4">
        <v>39</v>
      </c>
      <c r="K130" s="4">
        <v>18</v>
      </c>
      <c r="L130" s="7">
        <f t="shared" si="15"/>
        <v>702</v>
      </c>
      <c r="M130" s="7">
        <f t="shared" si="16"/>
        <v>65.241635687732341</v>
      </c>
      <c r="N130" s="5"/>
      <c r="O130" s="4">
        <v>5692</v>
      </c>
      <c r="P130" s="5"/>
      <c r="Q130" s="4">
        <v>0.6</v>
      </c>
      <c r="R130" s="8">
        <f t="shared" si="23"/>
        <v>2228.1323420074345</v>
      </c>
      <c r="S130" s="4">
        <v>1</v>
      </c>
      <c r="T130" s="9">
        <f t="shared" si="18"/>
        <v>2228.1323420074345</v>
      </c>
      <c r="U130" s="9">
        <f>SUM(T130/1000)</f>
        <v>2.2281323420074344</v>
      </c>
      <c r="V130" s="5">
        <v>70</v>
      </c>
      <c r="W130" s="7">
        <f t="shared" si="19"/>
        <v>155.96926394052042</v>
      </c>
      <c r="X130" s="5"/>
      <c r="Y130" s="5"/>
      <c r="Z130" s="5"/>
      <c r="AA130" s="2">
        <f>SUM(W130:Z130)</f>
        <v>155.96926394052042</v>
      </c>
    </row>
    <row r="131" spans="1:27" ht="28.5" customHeight="1" x14ac:dyDescent="0.25">
      <c r="A131" s="5">
        <f>MAX($A$9:A130)+1</f>
        <v>75</v>
      </c>
      <c r="B131" s="5"/>
      <c r="C131" s="5"/>
      <c r="D131" s="5"/>
      <c r="E131" s="5"/>
      <c r="F131" s="4" t="s">
        <v>101</v>
      </c>
      <c r="G131" s="4" t="s">
        <v>34</v>
      </c>
      <c r="H131" s="4" t="s">
        <v>64</v>
      </c>
      <c r="I131" s="4"/>
      <c r="J131" s="4">
        <v>25</v>
      </c>
      <c r="K131" s="4">
        <v>25</v>
      </c>
      <c r="L131" s="7">
        <f t="shared" si="15"/>
        <v>625</v>
      </c>
      <c r="M131" s="7">
        <f t="shared" si="16"/>
        <v>58.085501858736059</v>
      </c>
      <c r="N131" s="5"/>
      <c r="O131" s="4">
        <v>8870</v>
      </c>
      <c r="P131" s="5"/>
      <c r="Q131" s="4">
        <v>0.6</v>
      </c>
      <c r="R131" s="8">
        <f t="shared" si="23"/>
        <v>3091.3104089219328</v>
      </c>
      <c r="S131" s="4">
        <v>1</v>
      </c>
      <c r="T131" s="9">
        <f t="shared" si="18"/>
        <v>3091.3104089219328</v>
      </c>
      <c r="U131" s="9">
        <f t="shared" si="20"/>
        <v>3.0913104089219328</v>
      </c>
      <c r="V131" s="5">
        <v>110</v>
      </c>
      <c r="W131" s="7">
        <f t="shared" si="19"/>
        <v>340.04414498141261</v>
      </c>
      <c r="X131" s="5">
        <v>250</v>
      </c>
      <c r="Y131" s="5">
        <v>100</v>
      </c>
      <c r="Z131" s="5">
        <v>250</v>
      </c>
      <c r="AA131" s="2">
        <f t="shared" si="22"/>
        <v>940.04414498141261</v>
      </c>
    </row>
    <row r="132" spans="1:27" ht="28.5" customHeight="1" x14ac:dyDescent="0.25">
      <c r="A132" s="5">
        <f>MAX($A$9:A131)+1</f>
        <v>76</v>
      </c>
      <c r="B132" s="5"/>
      <c r="C132" s="5"/>
      <c r="D132" s="5"/>
      <c r="E132" s="5"/>
      <c r="F132" s="4" t="s">
        <v>497</v>
      </c>
      <c r="G132" s="4" t="s">
        <v>34</v>
      </c>
      <c r="H132" s="4" t="s">
        <v>35</v>
      </c>
      <c r="I132" s="4"/>
      <c r="J132" s="4">
        <v>70</v>
      </c>
      <c r="K132" s="4">
        <v>30</v>
      </c>
      <c r="L132" s="7">
        <f t="shared" si="15"/>
        <v>2100</v>
      </c>
      <c r="M132" s="7">
        <f t="shared" si="16"/>
        <v>195.16728624535315</v>
      </c>
      <c r="N132" s="5"/>
      <c r="O132" s="4">
        <v>5692</v>
      </c>
      <c r="P132" s="5"/>
      <c r="Q132" s="4">
        <v>0.75</v>
      </c>
      <c r="R132" s="8">
        <f t="shared" si="23"/>
        <v>8331.6914498141268</v>
      </c>
      <c r="S132" s="4">
        <v>1</v>
      </c>
      <c r="T132" s="9">
        <f t="shared" si="18"/>
        <v>8331.6914498141268</v>
      </c>
      <c r="U132" s="9">
        <f t="shared" si="20"/>
        <v>8.3316914498141266</v>
      </c>
      <c r="V132" s="5">
        <v>70</v>
      </c>
      <c r="W132" s="7">
        <f t="shared" si="19"/>
        <v>583.21840148698891</v>
      </c>
      <c r="X132" s="5">
        <v>250</v>
      </c>
      <c r="Y132" s="5">
        <v>100</v>
      </c>
      <c r="Z132" s="5">
        <v>250</v>
      </c>
      <c r="AA132" s="2">
        <f t="shared" si="22"/>
        <v>1183.218401486989</v>
      </c>
    </row>
    <row r="133" spans="1:27" ht="28.5" customHeight="1" x14ac:dyDescent="0.25">
      <c r="A133" s="5">
        <f>MAX($A$9:A132)+1</f>
        <v>77</v>
      </c>
      <c r="B133" s="5"/>
      <c r="C133" s="5"/>
      <c r="D133" s="5"/>
      <c r="E133" s="5"/>
      <c r="F133" s="4" t="s">
        <v>102</v>
      </c>
      <c r="G133" s="4" t="s">
        <v>34</v>
      </c>
      <c r="H133" s="4" t="s">
        <v>64</v>
      </c>
      <c r="I133" s="4"/>
      <c r="J133" s="4">
        <v>16</v>
      </c>
      <c r="K133" s="4">
        <v>30</v>
      </c>
      <c r="L133" s="7">
        <f t="shared" si="15"/>
        <v>480</v>
      </c>
      <c r="M133" s="7">
        <f t="shared" si="16"/>
        <v>44.609665427509292</v>
      </c>
      <c r="N133" s="5"/>
      <c r="O133" s="4">
        <v>8870</v>
      </c>
      <c r="P133" s="5"/>
      <c r="Q133" s="4">
        <v>0.75</v>
      </c>
      <c r="R133" s="8">
        <f t="shared" si="23"/>
        <v>2967.6579925650558</v>
      </c>
      <c r="S133" s="4">
        <v>1</v>
      </c>
      <c r="T133" s="9">
        <f t="shared" si="18"/>
        <v>2967.6579925650558</v>
      </c>
      <c r="U133" s="9">
        <f t="shared" ref="U133:U138" si="24">SUM(T133/1000)</f>
        <v>2.9676579925650559</v>
      </c>
      <c r="V133" s="5">
        <v>110</v>
      </c>
      <c r="W133" s="7">
        <f t="shared" si="19"/>
        <v>326.44237918215617</v>
      </c>
      <c r="X133" s="5">
        <v>250</v>
      </c>
      <c r="Y133" s="5">
        <v>100</v>
      </c>
      <c r="Z133" s="5">
        <v>1000</v>
      </c>
      <c r="AA133" s="2">
        <f t="shared" ref="AA133:AA138" si="25">SUM(W133:Z133)</f>
        <v>1676.4423791821562</v>
      </c>
    </row>
    <row r="134" spans="1:27" ht="28.5" customHeight="1" x14ac:dyDescent="0.25">
      <c r="A134" s="5">
        <f>MAX($A$9:A133)+1</f>
        <v>78</v>
      </c>
      <c r="B134" s="5"/>
      <c r="C134" s="5"/>
      <c r="D134" s="5"/>
      <c r="E134" s="5"/>
      <c r="F134" s="17" t="s">
        <v>103</v>
      </c>
      <c r="G134" s="4"/>
      <c r="H134" s="4" t="s">
        <v>104</v>
      </c>
      <c r="I134" s="4"/>
      <c r="J134" s="4">
        <v>16</v>
      </c>
      <c r="K134" s="4">
        <v>30</v>
      </c>
      <c r="L134" s="7">
        <f t="shared" si="15"/>
        <v>480</v>
      </c>
      <c r="M134" s="7">
        <f t="shared" si="16"/>
        <v>44.609665427509292</v>
      </c>
      <c r="N134" s="5"/>
      <c r="O134" s="4">
        <v>8870</v>
      </c>
      <c r="P134" s="5"/>
      <c r="Q134" s="4">
        <v>0.6</v>
      </c>
      <c r="R134" s="8">
        <f t="shared" si="23"/>
        <v>2374.1263940520444</v>
      </c>
      <c r="S134" s="4">
        <v>1</v>
      </c>
      <c r="T134" s="9">
        <f t="shared" si="18"/>
        <v>2374.1263940520444</v>
      </c>
      <c r="U134" s="9">
        <f t="shared" si="24"/>
        <v>2.3741263940520443</v>
      </c>
      <c r="V134" s="5">
        <v>110</v>
      </c>
      <c r="W134" s="7">
        <f t="shared" si="19"/>
        <v>261.15390334572487</v>
      </c>
      <c r="X134" s="5">
        <v>250</v>
      </c>
      <c r="Y134" s="5">
        <v>100</v>
      </c>
      <c r="Z134" s="5">
        <v>250</v>
      </c>
      <c r="AA134" s="2">
        <f t="shared" si="25"/>
        <v>861.15390334572487</v>
      </c>
    </row>
    <row r="135" spans="1:27" ht="28.5" customHeight="1" x14ac:dyDescent="0.25">
      <c r="A135" s="5">
        <f>MAX($A$9:A134)+1</f>
        <v>79</v>
      </c>
      <c r="B135" s="5"/>
      <c r="C135" s="5"/>
      <c r="D135" s="5"/>
      <c r="E135" s="5"/>
      <c r="F135" s="17" t="s">
        <v>105</v>
      </c>
      <c r="G135" s="4"/>
      <c r="H135" s="4" t="s">
        <v>104</v>
      </c>
      <c r="I135" s="4"/>
      <c r="J135" s="4">
        <v>16</v>
      </c>
      <c r="K135" s="4">
        <v>30</v>
      </c>
      <c r="L135" s="7">
        <f t="shared" si="15"/>
        <v>480</v>
      </c>
      <c r="M135" s="7">
        <f t="shared" si="16"/>
        <v>44.609665427509292</v>
      </c>
      <c r="N135" s="5"/>
      <c r="O135" s="4">
        <v>8870</v>
      </c>
      <c r="P135" s="5"/>
      <c r="Q135" s="4">
        <v>0.6</v>
      </c>
      <c r="R135" s="8">
        <f t="shared" si="23"/>
        <v>2374.1263940520444</v>
      </c>
      <c r="S135" s="4">
        <v>1</v>
      </c>
      <c r="T135" s="9">
        <f t="shared" si="18"/>
        <v>2374.1263940520444</v>
      </c>
      <c r="U135" s="9">
        <f t="shared" si="24"/>
        <v>2.3741263940520443</v>
      </c>
      <c r="V135" s="5">
        <v>110</v>
      </c>
      <c r="W135" s="7">
        <f t="shared" si="19"/>
        <v>261.15390334572487</v>
      </c>
      <c r="X135" s="5">
        <v>250</v>
      </c>
      <c r="Y135" s="5">
        <v>100</v>
      </c>
      <c r="Z135" s="5">
        <v>250</v>
      </c>
      <c r="AA135" s="2">
        <f t="shared" si="25"/>
        <v>861.15390334572487</v>
      </c>
    </row>
    <row r="136" spans="1:27" ht="28.5" customHeight="1" x14ac:dyDescent="0.25">
      <c r="A136" s="10">
        <f>MAX($A$9:A135)+1</f>
        <v>80</v>
      </c>
      <c r="B136" s="5"/>
      <c r="C136" s="5"/>
      <c r="D136" s="5"/>
      <c r="E136" s="5"/>
      <c r="F136" s="4" t="s">
        <v>128</v>
      </c>
      <c r="G136" s="4" t="s">
        <v>34</v>
      </c>
      <c r="H136" s="4" t="s">
        <v>42</v>
      </c>
      <c r="I136" s="4" t="s">
        <v>451</v>
      </c>
      <c r="J136" s="4">
        <v>13</v>
      </c>
      <c r="K136" s="4">
        <v>30</v>
      </c>
      <c r="L136" s="7">
        <f t="shared" si="15"/>
        <v>390</v>
      </c>
      <c r="M136" s="7">
        <f t="shared" si="16"/>
        <v>36.245353159851305</v>
      </c>
      <c r="N136" s="5"/>
      <c r="O136" s="4">
        <v>12566</v>
      </c>
      <c r="P136" s="5"/>
      <c r="Q136" s="4">
        <v>0.75</v>
      </c>
      <c r="R136" s="8">
        <f t="shared" si="23"/>
        <v>3415.9433085501864</v>
      </c>
      <c r="S136" s="4">
        <v>1</v>
      </c>
      <c r="T136" s="9">
        <f t="shared" si="18"/>
        <v>3415.9433085501864</v>
      </c>
      <c r="U136" s="9">
        <f t="shared" si="24"/>
        <v>3.4159433085501862</v>
      </c>
      <c r="V136" s="5">
        <v>130</v>
      </c>
      <c r="W136" s="7">
        <f t="shared" si="19"/>
        <v>444.07263011152423</v>
      </c>
      <c r="X136" s="5">
        <v>250</v>
      </c>
      <c r="Y136" s="5">
        <v>100</v>
      </c>
      <c r="Z136" s="5">
        <v>250</v>
      </c>
      <c r="AA136" s="2">
        <f t="shared" si="25"/>
        <v>1044.0726301115242</v>
      </c>
    </row>
    <row r="137" spans="1:27" ht="28.5" customHeight="1" x14ac:dyDescent="0.25">
      <c r="A137" s="75">
        <f>MAX($A$9:A136)+1</f>
        <v>81</v>
      </c>
      <c r="B137" s="5"/>
      <c r="C137" s="5"/>
      <c r="D137" s="5"/>
      <c r="E137" s="5"/>
      <c r="F137" s="72" t="s">
        <v>107</v>
      </c>
      <c r="G137" s="72" t="s">
        <v>34</v>
      </c>
      <c r="H137" s="4" t="s">
        <v>42</v>
      </c>
      <c r="I137" s="4"/>
      <c r="J137" s="4">
        <v>24</v>
      </c>
      <c r="K137" s="4">
        <v>15</v>
      </c>
      <c r="L137" s="7">
        <f t="shared" ref="L137:L200" si="26">SUM(J137*K137)</f>
        <v>360</v>
      </c>
      <c r="M137" s="7">
        <f t="shared" ref="M137:M200" si="27">SUM(L137/10.76)</f>
        <v>33.457249070631974</v>
      </c>
      <c r="N137" s="5"/>
      <c r="O137" s="4">
        <v>12566</v>
      </c>
      <c r="P137" s="5"/>
      <c r="Q137" s="4">
        <v>0.75</v>
      </c>
      <c r="R137" s="8">
        <f t="shared" ref="R137:R167" si="28">SUM(M137*O137*Q137)/100</f>
        <v>3153.178438661711</v>
      </c>
      <c r="S137" s="4">
        <v>1</v>
      </c>
      <c r="T137" s="9">
        <f t="shared" ref="T137:T200" si="29">SUM(R137*S137)</f>
        <v>3153.178438661711</v>
      </c>
      <c r="U137" s="9">
        <f t="shared" si="24"/>
        <v>3.153178438661711</v>
      </c>
      <c r="V137" s="5">
        <v>130</v>
      </c>
      <c r="W137" s="7">
        <f t="shared" ref="W137:W200" si="30">+U137*V137</f>
        <v>409.91319702602243</v>
      </c>
      <c r="X137" s="5">
        <v>250</v>
      </c>
      <c r="Y137" s="5">
        <v>100</v>
      </c>
      <c r="Z137" s="5">
        <v>250</v>
      </c>
      <c r="AA137" s="2">
        <f t="shared" si="25"/>
        <v>1009.9131970260224</v>
      </c>
    </row>
    <row r="138" spans="1:27" ht="28.5" customHeight="1" x14ac:dyDescent="0.25">
      <c r="A138" s="76"/>
      <c r="B138" s="5"/>
      <c r="C138" s="5"/>
      <c r="D138" s="5"/>
      <c r="E138" s="5"/>
      <c r="F138" s="73"/>
      <c r="G138" s="73"/>
      <c r="H138" s="4" t="s">
        <v>35</v>
      </c>
      <c r="I138" s="4"/>
      <c r="J138" s="4">
        <v>24</v>
      </c>
      <c r="K138" s="4">
        <v>15</v>
      </c>
      <c r="L138" s="7">
        <f t="shared" si="26"/>
        <v>360</v>
      </c>
      <c r="M138" s="7">
        <f t="shared" si="27"/>
        <v>33.457249070631974</v>
      </c>
      <c r="N138" s="5"/>
      <c r="O138" s="4">
        <v>5692</v>
      </c>
      <c r="P138" s="5"/>
      <c r="Q138" s="4">
        <v>0.6</v>
      </c>
      <c r="R138" s="8">
        <f t="shared" si="28"/>
        <v>1142.6319702602232</v>
      </c>
      <c r="S138" s="4">
        <v>1</v>
      </c>
      <c r="T138" s="9">
        <f t="shared" si="29"/>
        <v>1142.6319702602232</v>
      </c>
      <c r="U138" s="9">
        <f t="shared" si="24"/>
        <v>1.1426319702602232</v>
      </c>
      <c r="V138" s="5">
        <v>70</v>
      </c>
      <c r="W138" s="7">
        <f t="shared" si="30"/>
        <v>79.984237918215626</v>
      </c>
      <c r="X138" s="5"/>
      <c r="Y138" s="5"/>
      <c r="Z138" s="5"/>
      <c r="AA138" s="2">
        <f t="shared" si="25"/>
        <v>79.984237918215626</v>
      </c>
    </row>
    <row r="139" spans="1:27" ht="28.5" customHeight="1" x14ac:dyDescent="0.25">
      <c r="A139" s="10">
        <f>MAX($A$9:A138)+1</f>
        <v>82</v>
      </c>
      <c r="B139" s="5"/>
      <c r="C139" s="5"/>
      <c r="D139" s="5"/>
      <c r="E139" s="5"/>
      <c r="F139" s="12" t="s">
        <v>106</v>
      </c>
      <c r="G139" s="12" t="s">
        <v>34</v>
      </c>
      <c r="H139" s="4" t="s">
        <v>64</v>
      </c>
      <c r="I139" s="4"/>
      <c r="J139" s="4">
        <v>24</v>
      </c>
      <c r="K139" s="4">
        <v>15</v>
      </c>
      <c r="L139" s="7">
        <f t="shared" si="26"/>
        <v>360</v>
      </c>
      <c r="M139" s="7">
        <f t="shared" si="27"/>
        <v>33.457249070631974</v>
      </c>
      <c r="N139" s="5"/>
      <c r="O139" s="4">
        <v>8870</v>
      </c>
      <c r="P139" s="5"/>
      <c r="Q139" s="4">
        <v>0.85</v>
      </c>
      <c r="R139" s="8">
        <f t="shared" si="28"/>
        <v>2522.5092936802976</v>
      </c>
      <c r="S139" s="4">
        <v>1</v>
      </c>
      <c r="T139" s="9">
        <f t="shared" si="29"/>
        <v>2522.5092936802976</v>
      </c>
      <c r="U139" s="9">
        <f t="shared" si="20"/>
        <v>2.5225092936802977</v>
      </c>
      <c r="V139" s="5">
        <v>110</v>
      </c>
      <c r="W139" s="7">
        <f t="shared" si="30"/>
        <v>277.47602230483272</v>
      </c>
      <c r="X139" s="5">
        <v>250</v>
      </c>
      <c r="Y139" s="5">
        <v>100</v>
      </c>
      <c r="Z139" s="5">
        <v>250</v>
      </c>
      <c r="AA139" s="2">
        <f t="shared" si="22"/>
        <v>877.47602230483267</v>
      </c>
    </row>
    <row r="140" spans="1:27" ht="28.5" customHeight="1" x14ac:dyDescent="0.25">
      <c r="A140" s="75">
        <f>MAX($A$9:A139)+1</f>
        <v>83</v>
      </c>
      <c r="B140" s="5"/>
      <c r="C140" s="5"/>
      <c r="D140" s="5"/>
      <c r="E140" s="5"/>
      <c r="F140" s="81" t="s">
        <v>108</v>
      </c>
      <c r="G140" s="72" t="s">
        <v>34</v>
      </c>
      <c r="H140" s="18" t="s">
        <v>56</v>
      </c>
      <c r="J140" s="4">
        <v>24</v>
      </c>
      <c r="K140" s="4">
        <v>15</v>
      </c>
      <c r="L140" s="7">
        <f t="shared" si="26"/>
        <v>360</v>
      </c>
      <c r="M140" s="7">
        <f t="shared" si="27"/>
        <v>33.457249070631974</v>
      </c>
      <c r="N140" s="16"/>
      <c r="O140" s="4">
        <v>5692</v>
      </c>
      <c r="P140" s="5"/>
      <c r="Q140" s="4">
        <v>0.6</v>
      </c>
      <c r="R140" s="8">
        <f t="shared" si="28"/>
        <v>1142.6319702602232</v>
      </c>
      <c r="S140" s="4">
        <v>1</v>
      </c>
      <c r="T140" s="9">
        <f t="shared" si="29"/>
        <v>1142.6319702602232</v>
      </c>
      <c r="U140" s="9">
        <f t="shared" ref="U140" si="31">SUM(T140/1000)</f>
        <v>1.1426319702602232</v>
      </c>
      <c r="V140" s="5">
        <v>70</v>
      </c>
      <c r="W140" s="7">
        <f t="shared" si="30"/>
        <v>79.984237918215626</v>
      </c>
      <c r="X140" s="5">
        <v>250</v>
      </c>
      <c r="Y140" s="5">
        <v>100</v>
      </c>
      <c r="Z140" s="5">
        <v>250</v>
      </c>
      <c r="AA140" s="2">
        <f t="shared" ref="AA140" si="32">SUM(W140:Z140)</f>
        <v>679.98423791821563</v>
      </c>
    </row>
    <row r="141" spans="1:27" ht="28.5" customHeight="1" x14ac:dyDescent="0.25">
      <c r="A141" s="76"/>
      <c r="B141" s="5"/>
      <c r="C141" s="5"/>
      <c r="D141" s="5"/>
      <c r="E141" s="5"/>
      <c r="F141" s="82"/>
      <c r="G141" s="73"/>
      <c r="H141" s="4" t="s">
        <v>42</v>
      </c>
      <c r="I141" s="4" t="s">
        <v>451</v>
      </c>
      <c r="J141" s="4">
        <v>24</v>
      </c>
      <c r="K141" s="4">
        <v>15</v>
      </c>
      <c r="L141" s="7">
        <f t="shared" si="26"/>
        <v>360</v>
      </c>
      <c r="M141" s="7">
        <f t="shared" si="27"/>
        <v>33.457249070631974</v>
      </c>
      <c r="N141" s="5"/>
      <c r="O141" s="4">
        <v>12566</v>
      </c>
      <c r="P141" s="5"/>
      <c r="Q141" s="4">
        <v>0.85</v>
      </c>
      <c r="R141" s="8">
        <f t="shared" si="28"/>
        <v>3573.6022304832718</v>
      </c>
      <c r="S141" s="4">
        <v>1</v>
      </c>
      <c r="T141" s="9">
        <f t="shared" si="29"/>
        <v>3573.6022304832718</v>
      </c>
      <c r="U141" s="30">
        <f t="shared" si="20"/>
        <v>3.5736022304832717</v>
      </c>
      <c r="V141" s="5">
        <v>130</v>
      </c>
      <c r="W141" s="7">
        <f t="shared" si="30"/>
        <v>464.5682899628253</v>
      </c>
      <c r="X141" s="5"/>
      <c r="Y141" s="5"/>
      <c r="Z141" s="5"/>
      <c r="AA141" s="2">
        <f t="shared" si="22"/>
        <v>464.5682899628253</v>
      </c>
    </row>
    <row r="142" spans="1:27" ht="28.5" customHeight="1" x14ac:dyDescent="0.25">
      <c r="A142" s="78">
        <f>MAX($A$9:A141)+1</f>
        <v>84</v>
      </c>
      <c r="B142" s="5"/>
      <c r="C142" s="5"/>
      <c r="D142" s="5"/>
      <c r="E142" s="78"/>
      <c r="F142" s="77" t="s">
        <v>109</v>
      </c>
      <c r="G142" s="72" t="s">
        <v>34</v>
      </c>
      <c r="H142" s="4" t="s">
        <v>35</v>
      </c>
      <c r="I142" s="4"/>
      <c r="J142" s="4">
        <v>27</v>
      </c>
      <c r="K142" s="4">
        <v>10</v>
      </c>
      <c r="L142" s="7">
        <f t="shared" si="26"/>
        <v>270</v>
      </c>
      <c r="M142" s="7">
        <f t="shared" si="27"/>
        <v>25.092936802973977</v>
      </c>
      <c r="N142" s="5"/>
      <c r="O142" s="4">
        <v>5692</v>
      </c>
      <c r="P142" s="5"/>
      <c r="Q142" s="4">
        <v>0.6</v>
      </c>
      <c r="R142" s="8">
        <f t="shared" si="28"/>
        <v>856.97397769516715</v>
      </c>
      <c r="S142" s="4">
        <v>1</v>
      </c>
      <c r="T142" s="9">
        <f t="shared" si="29"/>
        <v>856.97397769516715</v>
      </c>
      <c r="U142" s="9">
        <f t="shared" si="20"/>
        <v>0.85697397769516714</v>
      </c>
      <c r="V142" s="5">
        <v>70</v>
      </c>
      <c r="W142" s="7">
        <f t="shared" si="30"/>
        <v>59.988178438661699</v>
      </c>
      <c r="X142" s="5">
        <v>250</v>
      </c>
      <c r="Y142" s="5">
        <v>100</v>
      </c>
      <c r="Z142" s="5">
        <v>250</v>
      </c>
      <c r="AA142" s="2">
        <f t="shared" si="22"/>
        <v>659.98817843866163</v>
      </c>
    </row>
    <row r="143" spans="1:27" ht="28.5" customHeight="1" x14ac:dyDescent="0.25">
      <c r="A143" s="78"/>
      <c r="B143" s="5"/>
      <c r="C143" s="5"/>
      <c r="D143" s="5"/>
      <c r="E143" s="78"/>
      <c r="F143" s="77"/>
      <c r="G143" s="73"/>
      <c r="H143" s="4" t="s">
        <v>42</v>
      </c>
      <c r="I143" s="4" t="s">
        <v>451</v>
      </c>
      <c r="J143" s="4">
        <v>27</v>
      </c>
      <c r="K143" s="4">
        <v>13</v>
      </c>
      <c r="L143" s="7">
        <f t="shared" si="26"/>
        <v>351</v>
      </c>
      <c r="M143" s="7">
        <f t="shared" si="27"/>
        <v>32.62081784386617</v>
      </c>
      <c r="N143" s="5"/>
      <c r="O143" s="4">
        <v>12566</v>
      </c>
      <c r="P143" s="5"/>
      <c r="Q143" s="4">
        <v>0.75</v>
      </c>
      <c r="R143" s="8">
        <f t="shared" si="28"/>
        <v>3074.3489776951674</v>
      </c>
      <c r="S143" s="4">
        <v>1</v>
      </c>
      <c r="T143" s="9">
        <f t="shared" si="29"/>
        <v>3074.3489776951674</v>
      </c>
      <c r="U143" s="9">
        <f t="shared" si="20"/>
        <v>3.0743489776951676</v>
      </c>
      <c r="V143" s="5">
        <v>130</v>
      </c>
      <c r="W143" s="7">
        <f t="shared" si="30"/>
        <v>399.66536710037178</v>
      </c>
      <c r="X143" s="5"/>
      <c r="Y143" s="5"/>
      <c r="Z143" s="5"/>
      <c r="AA143" s="2">
        <f t="shared" si="22"/>
        <v>399.66536710037178</v>
      </c>
    </row>
    <row r="144" spans="1:27" ht="28.5" customHeight="1" x14ac:dyDescent="0.25">
      <c r="A144" s="78">
        <f>MAX($A$9:A143)+1</f>
        <v>85</v>
      </c>
      <c r="B144" s="5"/>
      <c r="C144" s="5"/>
      <c r="D144" s="5"/>
      <c r="E144" s="78"/>
      <c r="F144" s="77" t="s">
        <v>110</v>
      </c>
      <c r="G144" s="72" t="s">
        <v>34</v>
      </c>
      <c r="H144" s="4" t="s">
        <v>56</v>
      </c>
      <c r="I144" s="4"/>
      <c r="J144" s="4">
        <v>15</v>
      </c>
      <c r="K144" s="4">
        <v>19</v>
      </c>
      <c r="L144" s="7">
        <f t="shared" si="26"/>
        <v>285</v>
      </c>
      <c r="M144" s="7">
        <f t="shared" si="27"/>
        <v>26.486988847583643</v>
      </c>
      <c r="N144" s="5"/>
      <c r="O144" s="4">
        <v>5692</v>
      </c>
      <c r="P144" s="5"/>
      <c r="Q144" s="4">
        <v>0.6</v>
      </c>
      <c r="R144" s="8">
        <f t="shared" si="28"/>
        <v>904.58364312267656</v>
      </c>
      <c r="S144" s="4">
        <v>1</v>
      </c>
      <c r="T144" s="9">
        <f t="shared" si="29"/>
        <v>904.58364312267656</v>
      </c>
      <c r="U144" s="9">
        <f t="shared" si="20"/>
        <v>0.90458364312267658</v>
      </c>
      <c r="V144" s="5">
        <v>70</v>
      </c>
      <c r="W144" s="7">
        <f t="shared" si="30"/>
        <v>63.320855018587359</v>
      </c>
      <c r="X144" s="5">
        <v>250</v>
      </c>
      <c r="Y144" s="5">
        <v>100</v>
      </c>
      <c r="Z144" s="5">
        <v>250</v>
      </c>
      <c r="AA144" s="2">
        <f t="shared" si="22"/>
        <v>663.32085501858728</v>
      </c>
    </row>
    <row r="145" spans="1:27" ht="28.5" customHeight="1" x14ac:dyDescent="0.25">
      <c r="A145" s="78"/>
      <c r="B145" s="5"/>
      <c r="C145" s="5"/>
      <c r="D145" s="5"/>
      <c r="E145" s="78"/>
      <c r="F145" s="77"/>
      <c r="G145" s="73"/>
      <c r="H145" s="4" t="s">
        <v>42</v>
      </c>
      <c r="I145" s="4" t="s">
        <v>451</v>
      </c>
      <c r="J145" s="4">
        <v>24</v>
      </c>
      <c r="K145" s="4">
        <v>15</v>
      </c>
      <c r="L145" s="7">
        <f t="shared" si="26"/>
        <v>360</v>
      </c>
      <c r="M145" s="7">
        <f t="shared" si="27"/>
        <v>33.457249070631974</v>
      </c>
      <c r="N145" s="5"/>
      <c r="O145" s="4">
        <v>12566</v>
      </c>
      <c r="P145" s="5"/>
      <c r="Q145" s="4">
        <v>0.75</v>
      </c>
      <c r="R145" s="8">
        <f t="shared" si="28"/>
        <v>3153.178438661711</v>
      </c>
      <c r="S145" s="4">
        <v>1</v>
      </c>
      <c r="T145" s="9">
        <f t="shared" si="29"/>
        <v>3153.178438661711</v>
      </c>
      <c r="U145" s="9">
        <f t="shared" si="20"/>
        <v>3.153178438661711</v>
      </c>
      <c r="V145" s="5">
        <v>130</v>
      </c>
      <c r="W145" s="7">
        <f t="shared" si="30"/>
        <v>409.91319702602243</v>
      </c>
      <c r="X145" s="5"/>
      <c r="Y145" s="5"/>
      <c r="Z145" s="5"/>
      <c r="AA145" s="2">
        <f t="shared" si="22"/>
        <v>409.91319702602243</v>
      </c>
    </row>
    <row r="146" spans="1:27" ht="28.5" customHeight="1" x14ac:dyDescent="0.25">
      <c r="A146" s="78">
        <f>MAX($A$9:A145)+1</f>
        <v>86</v>
      </c>
      <c r="B146" s="5"/>
      <c r="C146" s="5"/>
      <c r="D146" s="5"/>
      <c r="E146" s="78"/>
      <c r="F146" s="77" t="s">
        <v>111</v>
      </c>
      <c r="G146" s="72" t="s">
        <v>34</v>
      </c>
      <c r="H146" s="4" t="s">
        <v>35</v>
      </c>
      <c r="I146" s="4"/>
      <c r="J146" s="4">
        <v>15</v>
      </c>
      <c r="K146" s="4">
        <v>19</v>
      </c>
      <c r="L146" s="7">
        <f t="shared" si="26"/>
        <v>285</v>
      </c>
      <c r="M146" s="7">
        <f t="shared" si="27"/>
        <v>26.486988847583643</v>
      </c>
      <c r="N146" s="5"/>
      <c r="O146" s="4">
        <v>5692</v>
      </c>
      <c r="P146" s="5"/>
      <c r="Q146" s="4">
        <v>0.6</v>
      </c>
      <c r="R146" s="8">
        <f t="shared" si="28"/>
        <v>904.58364312267656</v>
      </c>
      <c r="S146" s="4">
        <v>1</v>
      </c>
      <c r="T146" s="9">
        <f t="shared" si="29"/>
        <v>904.58364312267656</v>
      </c>
      <c r="U146" s="9">
        <f t="shared" si="20"/>
        <v>0.90458364312267658</v>
      </c>
      <c r="V146" s="5">
        <v>70</v>
      </c>
      <c r="W146" s="7">
        <f t="shared" si="30"/>
        <v>63.320855018587359</v>
      </c>
      <c r="X146" s="5">
        <v>250</v>
      </c>
      <c r="Y146" s="5">
        <v>100</v>
      </c>
      <c r="Z146" s="5">
        <v>250</v>
      </c>
      <c r="AA146" s="2">
        <f t="shared" si="22"/>
        <v>663.32085501858728</v>
      </c>
    </row>
    <row r="147" spans="1:27" ht="28.5" customHeight="1" x14ac:dyDescent="0.25">
      <c r="A147" s="78"/>
      <c r="B147" s="5"/>
      <c r="C147" s="5"/>
      <c r="D147" s="5"/>
      <c r="E147" s="78"/>
      <c r="F147" s="77"/>
      <c r="G147" s="73"/>
      <c r="H147" s="4" t="s">
        <v>42</v>
      </c>
      <c r="I147" s="4" t="s">
        <v>451</v>
      </c>
      <c r="J147" s="4">
        <v>24</v>
      </c>
      <c r="K147" s="4">
        <v>15</v>
      </c>
      <c r="L147" s="7">
        <f t="shared" si="26"/>
        <v>360</v>
      </c>
      <c r="M147" s="7">
        <f t="shared" si="27"/>
        <v>33.457249070631974</v>
      </c>
      <c r="N147" s="5"/>
      <c r="O147" s="4">
        <v>12566</v>
      </c>
      <c r="P147" s="5"/>
      <c r="Q147" s="4">
        <v>0.85</v>
      </c>
      <c r="R147" s="8">
        <f t="shared" si="28"/>
        <v>3573.6022304832718</v>
      </c>
      <c r="S147" s="4">
        <v>1</v>
      </c>
      <c r="T147" s="9">
        <f t="shared" si="29"/>
        <v>3573.6022304832718</v>
      </c>
      <c r="U147" s="9">
        <f t="shared" si="20"/>
        <v>3.5736022304832717</v>
      </c>
      <c r="V147" s="5">
        <v>130</v>
      </c>
      <c r="W147" s="7">
        <f t="shared" si="30"/>
        <v>464.5682899628253</v>
      </c>
      <c r="X147" s="5"/>
      <c r="Y147" s="5"/>
      <c r="Z147" s="5"/>
      <c r="AA147" s="2">
        <f t="shared" si="22"/>
        <v>464.5682899628253</v>
      </c>
    </row>
    <row r="148" spans="1:27" ht="28.5" customHeight="1" x14ac:dyDescent="0.25">
      <c r="A148" s="78">
        <f>MAX($A$9:A147)+1</f>
        <v>87</v>
      </c>
      <c r="B148" s="5"/>
      <c r="C148" s="5"/>
      <c r="D148" s="5"/>
      <c r="E148" s="78"/>
      <c r="F148" s="77" t="s">
        <v>112</v>
      </c>
      <c r="G148" s="72" t="s">
        <v>34</v>
      </c>
      <c r="H148" s="4" t="s">
        <v>35</v>
      </c>
      <c r="I148" s="4"/>
      <c r="J148" s="4">
        <v>15</v>
      </c>
      <c r="K148" s="4">
        <v>19</v>
      </c>
      <c r="L148" s="7">
        <f t="shared" si="26"/>
        <v>285</v>
      </c>
      <c r="M148" s="7">
        <f t="shared" si="27"/>
        <v>26.486988847583643</v>
      </c>
      <c r="N148" s="5"/>
      <c r="O148" s="4">
        <v>5692</v>
      </c>
      <c r="P148" s="5"/>
      <c r="Q148" s="4">
        <v>0.75</v>
      </c>
      <c r="R148" s="8">
        <f t="shared" si="28"/>
        <v>1130.7295539033457</v>
      </c>
      <c r="S148" s="4">
        <v>1</v>
      </c>
      <c r="T148" s="9">
        <f t="shared" si="29"/>
        <v>1130.7295539033457</v>
      </c>
      <c r="U148" s="9">
        <f t="shared" si="20"/>
        <v>1.1307295539033457</v>
      </c>
      <c r="V148" s="5">
        <v>70</v>
      </c>
      <c r="W148" s="7">
        <f t="shared" si="30"/>
        <v>79.151068773234201</v>
      </c>
      <c r="X148" s="5">
        <v>250</v>
      </c>
      <c r="Y148" s="5">
        <v>100</v>
      </c>
      <c r="Z148" s="5">
        <v>250</v>
      </c>
      <c r="AA148" s="2">
        <f t="shared" si="22"/>
        <v>679.15106877323421</v>
      </c>
    </row>
    <row r="149" spans="1:27" ht="28.5" customHeight="1" x14ac:dyDescent="0.25">
      <c r="A149" s="78"/>
      <c r="B149" s="5"/>
      <c r="C149" s="5"/>
      <c r="D149" s="5"/>
      <c r="E149" s="78"/>
      <c r="F149" s="77"/>
      <c r="G149" s="73"/>
      <c r="H149" s="4" t="s">
        <v>42</v>
      </c>
      <c r="I149" s="4" t="s">
        <v>451</v>
      </c>
      <c r="J149" s="4">
        <v>24</v>
      </c>
      <c r="K149" s="4">
        <v>15</v>
      </c>
      <c r="L149" s="7">
        <f t="shared" si="26"/>
        <v>360</v>
      </c>
      <c r="M149" s="7">
        <f t="shared" si="27"/>
        <v>33.457249070631974</v>
      </c>
      <c r="N149" s="5"/>
      <c r="O149" s="4">
        <v>12566</v>
      </c>
      <c r="P149" s="5"/>
      <c r="Q149" s="4">
        <v>0.85</v>
      </c>
      <c r="R149" s="8">
        <f t="shared" si="28"/>
        <v>3573.6022304832718</v>
      </c>
      <c r="S149" s="4">
        <v>1</v>
      </c>
      <c r="T149" s="9">
        <f t="shared" si="29"/>
        <v>3573.6022304832718</v>
      </c>
      <c r="U149" s="9">
        <f t="shared" si="20"/>
        <v>3.5736022304832717</v>
      </c>
      <c r="V149" s="5">
        <v>130</v>
      </c>
      <c r="W149" s="7">
        <f t="shared" si="30"/>
        <v>464.5682899628253</v>
      </c>
      <c r="X149" s="5"/>
      <c r="Y149" s="5"/>
      <c r="Z149" s="5"/>
      <c r="AA149" s="2">
        <f t="shared" si="22"/>
        <v>464.5682899628253</v>
      </c>
    </row>
    <row r="150" spans="1:27" ht="28.5" customHeight="1" x14ac:dyDescent="0.25">
      <c r="A150" s="5">
        <f>MAX($A$9:A149)+1</f>
        <v>88</v>
      </c>
      <c r="B150" s="5"/>
      <c r="C150" s="5"/>
      <c r="D150" s="5"/>
      <c r="E150" s="5"/>
      <c r="F150" s="4" t="s">
        <v>459</v>
      </c>
      <c r="G150" s="4" t="s">
        <v>34</v>
      </c>
      <c r="H150" s="4" t="s">
        <v>42</v>
      </c>
      <c r="I150" s="4" t="s">
        <v>458</v>
      </c>
      <c r="J150" s="4">
        <v>12</v>
      </c>
      <c r="K150" s="4">
        <v>23</v>
      </c>
      <c r="L150" s="7">
        <f t="shared" si="26"/>
        <v>276</v>
      </c>
      <c r="M150" s="7">
        <f t="shared" si="27"/>
        <v>25.650557620817846</v>
      </c>
      <c r="N150" s="5"/>
      <c r="O150" s="4">
        <v>12566</v>
      </c>
      <c r="P150" s="5"/>
      <c r="Q150" s="4">
        <v>0.95</v>
      </c>
      <c r="R150" s="8">
        <f t="shared" si="28"/>
        <v>3062.0866171003722</v>
      </c>
      <c r="S150" s="4">
        <v>1</v>
      </c>
      <c r="T150" s="9">
        <f t="shared" si="29"/>
        <v>3062.0866171003722</v>
      </c>
      <c r="U150" s="9">
        <f t="shared" si="20"/>
        <v>3.0620866171003724</v>
      </c>
      <c r="V150" s="5">
        <v>130</v>
      </c>
      <c r="W150" s="7">
        <f t="shared" si="30"/>
        <v>398.0712602230484</v>
      </c>
      <c r="X150" s="5">
        <v>250</v>
      </c>
      <c r="Y150" s="5">
        <v>100</v>
      </c>
      <c r="Z150" s="5">
        <v>250</v>
      </c>
      <c r="AA150" s="2">
        <f t="shared" si="22"/>
        <v>998.0712602230484</v>
      </c>
    </row>
    <row r="151" spans="1:27" ht="28.5" customHeight="1" x14ac:dyDescent="0.25">
      <c r="A151" s="5">
        <f>MAX($A$9:A150)+1</f>
        <v>89</v>
      </c>
      <c r="B151" s="5"/>
      <c r="C151" s="5"/>
      <c r="D151" s="5"/>
      <c r="E151" s="5"/>
      <c r="F151" s="4" t="s">
        <v>113</v>
      </c>
      <c r="G151" s="4" t="s">
        <v>34</v>
      </c>
      <c r="H151" s="4" t="s">
        <v>35</v>
      </c>
      <c r="I151" s="4"/>
      <c r="J151" s="4">
        <v>12</v>
      </c>
      <c r="K151" s="4">
        <v>23</v>
      </c>
      <c r="L151" s="7">
        <f t="shared" si="26"/>
        <v>276</v>
      </c>
      <c r="M151" s="7">
        <f t="shared" si="27"/>
        <v>25.650557620817846</v>
      </c>
      <c r="N151" s="5"/>
      <c r="O151" s="4">
        <v>5692</v>
      </c>
      <c r="P151" s="5"/>
      <c r="Q151" s="4">
        <v>0.75</v>
      </c>
      <c r="R151" s="8">
        <f t="shared" si="28"/>
        <v>1095.0223048327139</v>
      </c>
      <c r="S151" s="4">
        <v>1</v>
      </c>
      <c r="T151" s="9">
        <f t="shared" si="29"/>
        <v>1095.0223048327139</v>
      </c>
      <c r="U151" s="9">
        <f t="shared" si="20"/>
        <v>1.0950223048327139</v>
      </c>
      <c r="V151" s="5">
        <v>70</v>
      </c>
      <c r="W151" s="7">
        <f t="shared" si="30"/>
        <v>76.65156133828998</v>
      </c>
      <c r="X151" s="5">
        <v>250</v>
      </c>
      <c r="Y151" s="5">
        <v>100</v>
      </c>
      <c r="Z151" s="5">
        <v>250</v>
      </c>
      <c r="AA151" s="2">
        <f t="shared" si="22"/>
        <v>676.65156133828998</v>
      </c>
    </row>
    <row r="152" spans="1:27" ht="28.5" customHeight="1" x14ac:dyDescent="0.25">
      <c r="A152" s="78">
        <f>MAX($A$9:A151)+1</f>
        <v>90</v>
      </c>
      <c r="B152" s="5"/>
      <c r="C152" s="5"/>
      <c r="D152" s="5"/>
      <c r="E152" s="78"/>
      <c r="F152" s="77" t="s">
        <v>114</v>
      </c>
      <c r="G152" s="72" t="s">
        <v>34</v>
      </c>
      <c r="H152" s="4" t="s">
        <v>35</v>
      </c>
      <c r="I152" s="4"/>
      <c r="J152" s="4">
        <v>20</v>
      </c>
      <c r="K152" s="4">
        <v>13</v>
      </c>
      <c r="L152" s="7">
        <f t="shared" si="26"/>
        <v>260</v>
      </c>
      <c r="M152" s="7">
        <f t="shared" si="27"/>
        <v>24.1635687732342</v>
      </c>
      <c r="N152" s="5"/>
      <c r="O152" s="4">
        <v>5692</v>
      </c>
      <c r="P152" s="5"/>
      <c r="Q152" s="4">
        <v>0.75</v>
      </c>
      <c r="R152" s="8">
        <f t="shared" si="28"/>
        <v>1031.5427509293679</v>
      </c>
      <c r="S152" s="4">
        <v>1</v>
      </c>
      <c r="T152" s="9">
        <f t="shared" si="29"/>
        <v>1031.5427509293679</v>
      </c>
      <c r="U152" s="9">
        <f t="shared" si="20"/>
        <v>1.031542750929368</v>
      </c>
      <c r="V152" s="5">
        <v>70</v>
      </c>
      <c r="W152" s="7">
        <f t="shared" si="30"/>
        <v>72.207992565055761</v>
      </c>
      <c r="X152" s="5">
        <v>250</v>
      </c>
      <c r="Y152" s="5">
        <v>100</v>
      </c>
      <c r="Z152" s="5">
        <v>250</v>
      </c>
      <c r="AA152" s="2">
        <f t="shared" si="22"/>
        <v>672.20799256505575</v>
      </c>
    </row>
    <row r="153" spans="1:27" ht="28.5" customHeight="1" x14ac:dyDescent="0.25">
      <c r="A153" s="78"/>
      <c r="B153" s="5"/>
      <c r="C153" s="5"/>
      <c r="D153" s="5"/>
      <c r="E153" s="78"/>
      <c r="F153" s="77"/>
      <c r="G153" s="73"/>
      <c r="H153" s="4" t="s">
        <v>42</v>
      </c>
      <c r="I153" s="4" t="s">
        <v>451</v>
      </c>
      <c r="J153" s="4">
        <v>13</v>
      </c>
      <c r="K153" s="4">
        <v>29</v>
      </c>
      <c r="L153" s="7">
        <f t="shared" si="26"/>
        <v>377</v>
      </c>
      <c r="M153" s="7">
        <f t="shared" si="27"/>
        <v>35.037174721189594</v>
      </c>
      <c r="N153" s="5"/>
      <c r="O153" s="4">
        <v>12566</v>
      </c>
      <c r="P153" s="5"/>
      <c r="Q153" s="4">
        <v>0.75</v>
      </c>
      <c r="R153" s="8">
        <f t="shared" si="28"/>
        <v>3302.0785315985127</v>
      </c>
      <c r="S153" s="4">
        <v>1</v>
      </c>
      <c r="T153" s="9">
        <f t="shared" si="29"/>
        <v>3302.0785315985127</v>
      </c>
      <c r="U153" s="9">
        <f t="shared" si="20"/>
        <v>3.3020785315985126</v>
      </c>
      <c r="V153" s="5">
        <v>130</v>
      </c>
      <c r="W153" s="7">
        <f t="shared" si="30"/>
        <v>429.27020910780664</v>
      </c>
      <c r="X153" s="5"/>
      <c r="Y153" s="5"/>
      <c r="Z153" s="5"/>
      <c r="AA153" s="2">
        <f t="shared" si="22"/>
        <v>429.27020910780664</v>
      </c>
    </row>
    <row r="154" spans="1:27" ht="28.5" customHeight="1" x14ac:dyDescent="0.25">
      <c r="A154" s="75">
        <f>MAX($A$9:A153)+1</f>
        <v>91</v>
      </c>
      <c r="B154" s="5"/>
      <c r="C154" s="5"/>
      <c r="D154" s="5"/>
      <c r="E154" s="5"/>
      <c r="F154" s="72" t="s">
        <v>115</v>
      </c>
      <c r="G154" s="72" t="s">
        <v>34</v>
      </c>
      <c r="H154" s="4" t="s">
        <v>66</v>
      </c>
      <c r="I154" s="4"/>
      <c r="J154" s="4">
        <v>14</v>
      </c>
      <c r="K154" s="4">
        <v>12</v>
      </c>
      <c r="L154" s="7">
        <f t="shared" si="26"/>
        <v>168</v>
      </c>
      <c r="M154" s="7">
        <f t="shared" si="27"/>
        <v>15.613382899628252</v>
      </c>
      <c r="N154" s="5"/>
      <c r="O154" s="4">
        <v>8870</v>
      </c>
      <c r="P154" s="5"/>
      <c r="Q154" s="4">
        <v>0.75</v>
      </c>
      <c r="R154" s="8">
        <f t="shared" si="28"/>
        <v>1038.6802973977694</v>
      </c>
      <c r="S154" s="4">
        <v>1</v>
      </c>
      <c r="T154" s="9">
        <f t="shared" si="29"/>
        <v>1038.6802973977694</v>
      </c>
      <c r="U154" s="9">
        <f t="shared" si="20"/>
        <v>1.0386802973977693</v>
      </c>
      <c r="V154" s="5">
        <v>110</v>
      </c>
      <c r="W154" s="7">
        <f t="shared" si="30"/>
        <v>114.25483271375462</v>
      </c>
      <c r="X154" s="5">
        <v>250</v>
      </c>
      <c r="Y154" s="5">
        <v>100</v>
      </c>
      <c r="Z154" s="5">
        <v>250</v>
      </c>
      <c r="AA154" s="2">
        <f t="shared" si="22"/>
        <v>714.25483271375469</v>
      </c>
    </row>
    <row r="155" spans="1:27" ht="28.5" customHeight="1" x14ac:dyDescent="0.25">
      <c r="A155" s="76"/>
      <c r="B155" s="5"/>
      <c r="C155" s="5"/>
      <c r="D155" s="5"/>
      <c r="E155" s="5"/>
      <c r="F155" s="73"/>
      <c r="G155" s="73"/>
      <c r="H155" s="4" t="s">
        <v>42</v>
      </c>
      <c r="I155" s="4" t="s">
        <v>458</v>
      </c>
      <c r="J155" s="4">
        <v>15</v>
      </c>
      <c r="K155" s="4">
        <v>22</v>
      </c>
      <c r="L155" s="7">
        <f t="shared" si="26"/>
        <v>330</v>
      </c>
      <c r="M155" s="7">
        <f t="shared" si="27"/>
        <v>30.669144981412639</v>
      </c>
      <c r="N155" s="5"/>
      <c r="O155" s="4">
        <v>12566</v>
      </c>
      <c r="P155" s="5"/>
      <c r="Q155" s="4">
        <v>1</v>
      </c>
      <c r="R155" s="8">
        <f t="shared" si="28"/>
        <v>3853.8847583643119</v>
      </c>
      <c r="S155" s="4">
        <v>1</v>
      </c>
      <c r="T155" s="9">
        <f t="shared" si="29"/>
        <v>3853.8847583643119</v>
      </c>
      <c r="U155" s="9">
        <f t="shared" si="20"/>
        <v>3.8538847583643121</v>
      </c>
      <c r="V155" s="5">
        <v>130</v>
      </c>
      <c r="W155" s="7">
        <f t="shared" si="30"/>
        <v>501.00501858736055</v>
      </c>
      <c r="X155" s="5"/>
      <c r="Y155" s="5"/>
      <c r="Z155" s="5"/>
      <c r="AA155" s="2">
        <f t="shared" si="22"/>
        <v>501.00501858736055</v>
      </c>
    </row>
    <row r="156" spans="1:27" ht="28.5" customHeight="1" x14ac:dyDescent="0.25">
      <c r="A156" s="5">
        <f>MAX($A$9:A155)+1</f>
        <v>92</v>
      </c>
      <c r="B156" s="5"/>
      <c r="C156" s="5"/>
      <c r="D156" s="5"/>
      <c r="E156" s="5"/>
      <c r="F156" s="4" t="s">
        <v>116</v>
      </c>
      <c r="G156" s="4" t="s">
        <v>34</v>
      </c>
      <c r="H156" s="4" t="s">
        <v>64</v>
      </c>
      <c r="I156" s="4"/>
      <c r="J156" s="4">
        <v>19</v>
      </c>
      <c r="K156" s="4">
        <v>12</v>
      </c>
      <c r="L156" s="7">
        <f t="shared" si="26"/>
        <v>228</v>
      </c>
      <c r="M156" s="7">
        <f t="shared" si="27"/>
        <v>21.189591078066915</v>
      </c>
      <c r="N156" s="5"/>
      <c r="O156" s="4">
        <v>8870</v>
      </c>
      <c r="P156" s="5"/>
      <c r="Q156" s="4">
        <v>0.75</v>
      </c>
      <c r="R156" s="8">
        <f t="shared" si="28"/>
        <v>1409.6375464684015</v>
      </c>
      <c r="S156" s="4">
        <v>1</v>
      </c>
      <c r="T156" s="9">
        <f t="shared" si="29"/>
        <v>1409.6375464684015</v>
      </c>
      <c r="U156" s="9">
        <f t="shared" si="20"/>
        <v>1.4096375464684014</v>
      </c>
      <c r="V156" s="5">
        <v>110</v>
      </c>
      <c r="W156" s="7">
        <f t="shared" si="30"/>
        <v>155.06013011152416</v>
      </c>
      <c r="X156" s="5">
        <v>250</v>
      </c>
      <c r="Y156" s="5">
        <v>100</v>
      </c>
      <c r="Z156" s="5">
        <v>250</v>
      </c>
      <c r="AA156" s="2">
        <f t="shared" si="22"/>
        <v>755.06013011152413</v>
      </c>
    </row>
    <row r="157" spans="1:27" ht="28.5" customHeight="1" x14ac:dyDescent="0.25">
      <c r="A157" s="78">
        <f>MAX($A$9:A156)+1</f>
        <v>93</v>
      </c>
      <c r="B157" s="5"/>
      <c r="C157" s="5"/>
      <c r="D157" s="5"/>
      <c r="E157" s="78"/>
      <c r="F157" s="77" t="s">
        <v>117</v>
      </c>
      <c r="G157" s="72" t="s">
        <v>34</v>
      </c>
      <c r="H157" s="4" t="s">
        <v>35</v>
      </c>
      <c r="I157" s="4"/>
      <c r="J157" s="4">
        <v>28</v>
      </c>
      <c r="K157" s="4">
        <v>13</v>
      </c>
      <c r="L157" s="7">
        <f t="shared" si="26"/>
        <v>364</v>
      </c>
      <c r="M157" s="7">
        <f t="shared" si="27"/>
        <v>33.828996282527882</v>
      </c>
      <c r="N157" s="5"/>
      <c r="O157" s="4">
        <v>5692</v>
      </c>
      <c r="P157" s="5"/>
      <c r="Q157" s="4">
        <v>0.6</v>
      </c>
      <c r="R157" s="8">
        <f t="shared" si="28"/>
        <v>1155.3278810408922</v>
      </c>
      <c r="S157" s="4">
        <v>1</v>
      </c>
      <c r="T157" s="9">
        <f t="shared" si="29"/>
        <v>1155.3278810408922</v>
      </c>
      <c r="U157" s="9">
        <f t="shared" si="20"/>
        <v>1.1553278810408922</v>
      </c>
      <c r="V157" s="5">
        <v>70</v>
      </c>
      <c r="W157" s="7">
        <f t="shared" si="30"/>
        <v>80.872951672862456</v>
      </c>
      <c r="X157" s="5">
        <v>250</v>
      </c>
      <c r="Y157" s="5">
        <v>100</v>
      </c>
      <c r="Z157" s="5">
        <v>250</v>
      </c>
      <c r="AA157" s="2">
        <f t="shared" si="22"/>
        <v>680.87295167286243</v>
      </c>
    </row>
    <row r="158" spans="1:27" ht="28.5" customHeight="1" x14ac:dyDescent="0.25">
      <c r="A158" s="78"/>
      <c r="B158" s="5"/>
      <c r="C158" s="5"/>
      <c r="D158" s="5"/>
      <c r="E158" s="78"/>
      <c r="F158" s="77"/>
      <c r="G158" s="73"/>
      <c r="H158" s="4" t="s">
        <v>42</v>
      </c>
      <c r="I158" s="4" t="s">
        <v>451</v>
      </c>
      <c r="J158" s="4">
        <v>28</v>
      </c>
      <c r="K158" s="4">
        <v>13</v>
      </c>
      <c r="L158" s="7">
        <f t="shared" si="26"/>
        <v>364</v>
      </c>
      <c r="M158" s="7">
        <f t="shared" si="27"/>
        <v>33.828996282527882</v>
      </c>
      <c r="N158" s="5"/>
      <c r="O158" s="4">
        <v>12566</v>
      </c>
      <c r="P158" s="5"/>
      <c r="Q158" s="4">
        <v>0.75</v>
      </c>
      <c r="R158" s="8">
        <f t="shared" si="28"/>
        <v>3188.2137546468402</v>
      </c>
      <c r="S158" s="4">
        <v>1</v>
      </c>
      <c r="T158" s="9">
        <f t="shared" si="29"/>
        <v>3188.2137546468402</v>
      </c>
      <c r="U158" s="9">
        <f t="shared" si="20"/>
        <v>3.1882137546468403</v>
      </c>
      <c r="V158" s="5">
        <v>130</v>
      </c>
      <c r="W158" s="7">
        <f t="shared" si="30"/>
        <v>414.46778810408927</v>
      </c>
      <c r="X158" s="5"/>
      <c r="Y158" s="5"/>
      <c r="Z158" s="5"/>
      <c r="AA158" s="2">
        <f t="shared" si="22"/>
        <v>414.46778810408927</v>
      </c>
    </row>
    <row r="159" spans="1:27" ht="28.5" customHeight="1" x14ac:dyDescent="0.25">
      <c r="A159" s="78">
        <f>MAX($A$9:A158)+1</f>
        <v>94</v>
      </c>
      <c r="B159" s="5"/>
      <c r="C159" s="5"/>
      <c r="D159" s="5"/>
      <c r="E159" s="78"/>
      <c r="F159" s="77" t="s">
        <v>118</v>
      </c>
      <c r="G159" s="72" t="s">
        <v>34</v>
      </c>
      <c r="H159" s="4" t="s">
        <v>35</v>
      </c>
      <c r="I159" s="4"/>
      <c r="J159" s="4">
        <v>28</v>
      </c>
      <c r="K159" s="4">
        <v>12</v>
      </c>
      <c r="L159" s="7">
        <f t="shared" si="26"/>
        <v>336</v>
      </c>
      <c r="M159" s="7">
        <f t="shared" si="27"/>
        <v>31.226765799256505</v>
      </c>
      <c r="N159" s="5"/>
      <c r="O159" s="4">
        <v>5692</v>
      </c>
      <c r="P159" s="5"/>
      <c r="Q159" s="4">
        <v>0.6</v>
      </c>
      <c r="R159" s="8">
        <f t="shared" si="28"/>
        <v>1066.4565055762082</v>
      </c>
      <c r="S159" s="4">
        <v>1</v>
      </c>
      <c r="T159" s="9">
        <f t="shared" si="29"/>
        <v>1066.4565055762082</v>
      </c>
      <c r="U159" s="9">
        <f t="shared" si="20"/>
        <v>1.0664565055762083</v>
      </c>
      <c r="V159" s="5">
        <v>70</v>
      </c>
      <c r="W159" s="7">
        <f t="shared" si="30"/>
        <v>74.651955390334578</v>
      </c>
      <c r="X159" s="5">
        <v>250</v>
      </c>
      <c r="Y159" s="5">
        <v>100</v>
      </c>
      <c r="Z159" s="5">
        <v>1000</v>
      </c>
      <c r="AA159" s="2">
        <f t="shared" si="22"/>
        <v>1424.6519553903345</v>
      </c>
    </row>
    <row r="160" spans="1:27" ht="28.5" customHeight="1" x14ac:dyDescent="0.25">
      <c r="A160" s="78"/>
      <c r="B160" s="5"/>
      <c r="C160" s="5"/>
      <c r="D160" s="5"/>
      <c r="E160" s="78"/>
      <c r="F160" s="77"/>
      <c r="G160" s="73"/>
      <c r="H160" s="4" t="s">
        <v>42</v>
      </c>
      <c r="I160" s="4" t="s">
        <v>451</v>
      </c>
      <c r="J160" s="4">
        <v>28</v>
      </c>
      <c r="K160" s="4">
        <v>10</v>
      </c>
      <c r="L160" s="7">
        <f t="shared" si="26"/>
        <v>280</v>
      </c>
      <c r="M160" s="7">
        <f t="shared" si="27"/>
        <v>26.022304832713754</v>
      </c>
      <c r="N160" s="5"/>
      <c r="O160" s="4">
        <v>12566</v>
      </c>
      <c r="P160" s="5"/>
      <c r="Q160" s="4">
        <v>0.75</v>
      </c>
      <c r="R160" s="8">
        <f t="shared" si="28"/>
        <v>2452.4721189591078</v>
      </c>
      <c r="S160" s="4">
        <v>1</v>
      </c>
      <c r="T160" s="9">
        <f t="shared" si="29"/>
        <v>2452.4721189591078</v>
      </c>
      <c r="U160" s="9">
        <f t="shared" si="20"/>
        <v>2.4524721189591077</v>
      </c>
      <c r="V160" s="5">
        <v>130</v>
      </c>
      <c r="W160" s="7">
        <f t="shared" si="30"/>
        <v>318.82137546468402</v>
      </c>
      <c r="X160" s="5"/>
      <c r="Y160" s="5"/>
      <c r="Z160" s="5"/>
      <c r="AA160" s="2">
        <f t="shared" si="22"/>
        <v>318.82137546468402</v>
      </c>
    </row>
    <row r="161" spans="1:27" ht="28.5" customHeight="1" x14ac:dyDescent="0.25">
      <c r="A161" s="5">
        <f>MAX($A$9:A160)+1</f>
        <v>95</v>
      </c>
      <c r="B161" s="5"/>
      <c r="C161" s="5"/>
      <c r="D161" s="5"/>
      <c r="E161" s="5"/>
      <c r="F161" s="4" t="s">
        <v>119</v>
      </c>
      <c r="G161" s="4" t="s">
        <v>34</v>
      </c>
      <c r="H161" s="4" t="s">
        <v>42</v>
      </c>
      <c r="I161" s="4" t="s">
        <v>451</v>
      </c>
      <c r="J161" s="4">
        <v>14</v>
      </c>
      <c r="K161" s="4">
        <v>28</v>
      </c>
      <c r="L161" s="7">
        <f t="shared" si="26"/>
        <v>392</v>
      </c>
      <c r="M161" s="7">
        <f t="shared" si="27"/>
        <v>36.431226765799259</v>
      </c>
      <c r="N161" s="5"/>
      <c r="O161" s="4">
        <v>12566</v>
      </c>
      <c r="P161" s="5"/>
      <c r="Q161" s="4">
        <v>0.75</v>
      </c>
      <c r="R161" s="8">
        <f t="shared" si="28"/>
        <v>3433.4609665427506</v>
      </c>
      <c r="S161" s="4">
        <v>1</v>
      </c>
      <c r="T161" s="9">
        <f t="shared" si="29"/>
        <v>3433.4609665427506</v>
      </c>
      <c r="U161" s="9">
        <f t="shared" si="20"/>
        <v>3.4334609665427505</v>
      </c>
      <c r="V161" s="5">
        <v>130</v>
      </c>
      <c r="W161" s="7">
        <f t="shared" si="30"/>
        <v>446.34992565055757</v>
      </c>
      <c r="X161" s="5">
        <v>250</v>
      </c>
      <c r="Y161" s="5">
        <v>100</v>
      </c>
      <c r="Z161" s="5">
        <v>1000</v>
      </c>
      <c r="AA161" s="2">
        <f t="shared" si="22"/>
        <v>1796.3499256505575</v>
      </c>
    </row>
    <row r="162" spans="1:27" ht="28.5" customHeight="1" x14ac:dyDescent="0.25">
      <c r="A162" s="5">
        <f>MAX($A$9:A161)+1</f>
        <v>96</v>
      </c>
      <c r="B162" s="5"/>
      <c r="C162" s="5"/>
      <c r="D162" s="5"/>
      <c r="E162" s="5"/>
      <c r="F162" s="4" t="s">
        <v>120</v>
      </c>
      <c r="G162" s="4" t="s">
        <v>34</v>
      </c>
      <c r="H162" s="4" t="s">
        <v>42</v>
      </c>
      <c r="I162" s="4" t="s">
        <v>451</v>
      </c>
      <c r="J162" s="4">
        <v>28</v>
      </c>
      <c r="K162" s="4">
        <v>24</v>
      </c>
      <c r="L162" s="7">
        <f t="shared" si="26"/>
        <v>672</v>
      </c>
      <c r="M162" s="7">
        <f t="shared" si="27"/>
        <v>62.45353159851301</v>
      </c>
      <c r="N162" s="5"/>
      <c r="O162" s="4">
        <v>12566</v>
      </c>
      <c r="P162" s="5"/>
      <c r="Q162" s="4">
        <v>0.75</v>
      </c>
      <c r="R162" s="8">
        <f t="shared" si="28"/>
        <v>5885.9330855018588</v>
      </c>
      <c r="S162" s="4">
        <v>1</v>
      </c>
      <c r="T162" s="9">
        <f t="shared" si="29"/>
        <v>5885.9330855018588</v>
      </c>
      <c r="U162" s="9">
        <f t="shared" si="20"/>
        <v>5.8859330855018586</v>
      </c>
      <c r="V162" s="5">
        <v>130</v>
      </c>
      <c r="W162" s="7">
        <f t="shared" si="30"/>
        <v>765.17130111524159</v>
      </c>
      <c r="X162" s="5">
        <v>250</v>
      </c>
      <c r="Y162" s="5">
        <v>100</v>
      </c>
      <c r="Z162" s="5">
        <v>250</v>
      </c>
      <c r="AA162" s="2">
        <f t="shared" si="22"/>
        <v>1365.1713011152415</v>
      </c>
    </row>
    <row r="163" spans="1:27" ht="28.5" customHeight="1" x14ac:dyDescent="0.25">
      <c r="A163" s="5">
        <f>MAX($A$9:A162)+1</f>
        <v>97</v>
      </c>
      <c r="B163" s="5"/>
      <c r="C163" s="5"/>
      <c r="D163" s="5"/>
      <c r="E163" s="5"/>
      <c r="F163" s="4" t="s">
        <v>121</v>
      </c>
      <c r="G163" s="4" t="s">
        <v>34</v>
      </c>
      <c r="H163" s="4" t="s">
        <v>56</v>
      </c>
      <c r="I163" s="4"/>
      <c r="J163" s="4">
        <v>11</v>
      </c>
      <c r="K163" s="4">
        <v>23</v>
      </c>
      <c r="L163" s="7">
        <f t="shared" si="26"/>
        <v>253</v>
      </c>
      <c r="M163" s="7">
        <f t="shared" si="27"/>
        <v>23.513011152416357</v>
      </c>
      <c r="N163" s="5"/>
      <c r="O163" s="4">
        <v>5692</v>
      </c>
      <c r="P163" s="5"/>
      <c r="Q163" s="4">
        <v>0.75</v>
      </c>
      <c r="R163" s="8">
        <f t="shared" si="28"/>
        <v>1003.7704460966542</v>
      </c>
      <c r="S163" s="4">
        <v>1</v>
      </c>
      <c r="T163" s="9">
        <f t="shared" si="29"/>
        <v>1003.7704460966542</v>
      </c>
      <c r="U163" s="9">
        <f>SUM(T163/1000)</f>
        <v>1.0037704460966541</v>
      </c>
      <c r="V163" s="5">
        <v>70</v>
      </c>
      <c r="W163" s="7">
        <f t="shared" si="30"/>
        <v>70.263931226765791</v>
      </c>
      <c r="X163" s="5">
        <v>250</v>
      </c>
      <c r="Y163" s="5">
        <v>100</v>
      </c>
      <c r="Z163" s="5">
        <v>250</v>
      </c>
      <c r="AA163" s="2">
        <f>SUM(W163:Z163)</f>
        <v>670.26393122676586</v>
      </c>
    </row>
    <row r="164" spans="1:27" ht="28.5" customHeight="1" x14ac:dyDescent="0.25">
      <c r="A164" s="5">
        <f>MAX($A$9:A163)+1</f>
        <v>98</v>
      </c>
      <c r="B164" s="5"/>
      <c r="C164" s="5"/>
      <c r="D164" s="5"/>
      <c r="E164" s="5"/>
      <c r="F164" s="4" t="s">
        <v>122</v>
      </c>
      <c r="G164" s="4" t="s">
        <v>34</v>
      </c>
      <c r="H164" s="4" t="s">
        <v>56</v>
      </c>
      <c r="I164" s="4"/>
      <c r="J164" s="4">
        <v>11</v>
      </c>
      <c r="K164" s="4">
        <v>23</v>
      </c>
      <c r="L164" s="7">
        <f t="shared" si="26"/>
        <v>253</v>
      </c>
      <c r="M164" s="7">
        <f t="shared" si="27"/>
        <v>23.513011152416357</v>
      </c>
      <c r="N164" s="5"/>
      <c r="O164" s="4">
        <v>5692</v>
      </c>
      <c r="P164" s="5"/>
      <c r="Q164" s="4">
        <v>0.75</v>
      </c>
      <c r="R164" s="8">
        <f t="shared" si="28"/>
        <v>1003.7704460966542</v>
      </c>
      <c r="S164" s="4">
        <v>1</v>
      </c>
      <c r="T164" s="9">
        <f t="shared" si="29"/>
        <v>1003.7704460966542</v>
      </c>
      <c r="U164" s="9">
        <f>SUM(T164/1000)</f>
        <v>1.0037704460966541</v>
      </c>
      <c r="V164" s="5">
        <v>70</v>
      </c>
      <c r="W164" s="7">
        <f t="shared" si="30"/>
        <v>70.263931226765791</v>
      </c>
      <c r="X164" s="5">
        <v>250</v>
      </c>
      <c r="Y164" s="5">
        <v>100</v>
      </c>
      <c r="Z164" s="5">
        <v>250</v>
      </c>
      <c r="AA164" s="2">
        <f>SUM(W164:Z164)</f>
        <v>670.26393122676586</v>
      </c>
    </row>
    <row r="165" spans="1:27" ht="28.5" customHeight="1" x14ac:dyDescent="0.25">
      <c r="A165" s="5">
        <f>MAX($A$9:A164)+1</f>
        <v>99</v>
      </c>
      <c r="B165" s="5"/>
      <c r="C165" s="5"/>
      <c r="D165" s="5"/>
      <c r="E165" s="5"/>
      <c r="F165" s="4" t="s">
        <v>123</v>
      </c>
      <c r="G165" s="4" t="s">
        <v>34</v>
      </c>
      <c r="H165" s="4" t="s">
        <v>56</v>
      </c>
      <c r="I165" s="4"/>
      <c r="J165" s="4">
        <v>11</v>
      </c>
      <c r="K165" s="4">
        <v>23</v>
      </c>
      <c r="L165" s="7">
        <f t="shared" si="26"/>
        <v>253</v>
      </c>
      <c r="M165" s="7">
        <f t="shared" si="27"/>
        <v>23.513011152416357</v>
      </c>
      <c r="N165" s="5"/>
      <c r="O165" s="4">
        <v>5692</v>
      </c>
      <c r="P165" s="5"/>
      <c r="Q165" s="4">
        <v>0.75</v>
      </c>
      <c r="R165" s="8">
        <f t="shared" si="28"/>
        <v>1003.7704460966542</v>
      </c>
      <c r="S165" s="4">
        <v>1</v>
      </c>
      <c r="T165" s="9">
        <f t="shared" si="29"/>
        <v>1003.7704460966542</v>
      </c>
      <c r="U165" s="9">
        <f>SUM(T165/1000)</f>
        <v>1.0037704460966541</v>
      </c>
      <c r="V165" s="5">
        <v>70</v>
      </c>
      <c r="W165" s="7">
        <f t="shared" si="30"/>
        <v>70.263931226765791</v>
      </c>
      <c r="X165" s="5">
        <v>250</v>
      </c>
      <c r="Y165" s="5">
        <v>100</v>
      </c>
      <c r="Z165" s="5">
        <v>250</v>
      </c>
      <c r="AA165" s="2">
        <f>SUM(W165:Z165)</f>
        <v>670.26393122676586</v>
      </c>
    </row>
    <row r="166" spans="1:27" ht="28.5" customHeight="1" x14ac:dyDescent="0.25">
      <c r="A166" s="5">
        <f>MAX($A$9:A165)+1</f>
        <v>100</v>
      </c>
      <c r="B166" s="5"/>
      <c r="C166" s="5"/>
      <c r="D166" s="5"/>
      <c r="E166" s="5"/>
      <c r="F166" s="4" t="s">
        <v>124</v>
      </c>
      <c r="G166" s="4" t="s">
        <v>34</v>
      </c>
      <c r="H166" s="4" t="s">
        <v>42</v>
      </c>
      <c r="I166" s="4"/>
      <c r="J166" s="4">
        <v>30</v>
      </c>
      <c r="K166" s="4">
        <v>12</v>
      </c>
      <c r="L166" s="7">
        <f t="shared" si="26"/>
        <v>360</v>
      </c>
      <c r="M166" s="7">
        <f t="shared" si="27"/>
        <v>33.457249070631974</v>
      </c>
      <c r="N166" s="5"/>
      <c r="O166" s="4">
        <v>12566</v>
      </c>
      <c r="P166" s="5"/>
      <c r="Q166" s="4">
        <v>0.85</v>
      </c>
      <c r="R166" s="8">
        <f t="shared" si="28"/>
        <v>3573.6022304832718</v>
      </c>
      <c r="S166" s="4">
        <v>1</v>
      </c>
      <c r="T166" s="9">
        <f t="shared" si="29"/>
        <v>3573.6022304832718</v>
      </c>
      <c r="U166" s="9">
        <f t="shared" si="20"/>
        <v>3.5736022304832717</v>
      </c>
      <c r="V166" s="5">
        <v>130</v>
      </c>
      <c r="W166" s="7">
        <f t="shared" si="30"/>
        <v>464.5682899628253</v>
      </c>
      <c r="X166" s="5">
        <v>250</v>
      </c>
      <c r="Y166" s="5">
        <v>100</v>
      </c>
      <c r="Z166" s="5">
        <v>250</v>
      </c>
      <c r="AA166" s="2">
        <f t="shared" si="22"/>
        <v>1064.5682899628252</v>
      </c>
    </row>
    <row r="167" spans="1:27" ht="28.5" customHeight="1" x14ac:dyDescent="0.25">
      <c r="A167" s="5">
        <f>MAX($A$9:A166)+1</f>
        <v>101</v>
      </c>
      <c r="B167" s="5"/>
      <c r="C167" s="5"/>
      <c r="D167" s="5"/>
      <c r="E167" s="5"/>
      <c r="F167" s="4" t="s">
        <v>125</v>
      </c>
      <c r="G167" s="4" t="s">
        <v>34</v>
      </c>
      <c r="H167" s="4" t="s">
        <v>56</v>
      </c>
      <c r="I167" s="4"/>
      <c r="J167" s="4">
        <v>28</v>
      </c>
      <c r="K167" s="4">
        <v>30</v>
      </c>
      <c r="L167" s="7">
        <f t="shared" si="26"/>
        <v>840</v>
      </c>
      <c r="M167" s="7">
        <f t="shared" si="27"/>
        <v>78.066914498141259</v>
      </c>
      <c r="N167" s="5"/>
      <c r="O167" s="4">
        <v>5692</v>
      </c>
      <c r="P167" s="5"/>
      <c r="Q167" s="4">
        <v>0.75</v>
      </c>
      <c r="R167" s="8">
        <f t="shared" si="28"/>
        <v>3332.67657992565</v>
      </c>
      <c r="S167" s="4">
        <v>1</v>
      </c>
      <c r="T167" s="9">
        <f t="shared" si="29"/>
        <v>3332.67657992565</v>
      </c>
      <c r="U167" s="9">
        <f>SUM(T167/1000)</f>
        <v>3.3326765799256499</v>
      </c>
      <c r="V167" s="5">
        <v>70</v>
      </c>
      <c r="W167" s="7">
        <f t="shared" si="30"/>
        <v>233.2873605947955</v>
      </c>
      <c r="X167" s="5">
        <v>250</v>
      </c>
      <c r="Y167" s="5">
        <v>100</v>
      </c>
      <c r="Z167" s="5">
        <v>250</v>
      </c>
      <c r="AA167" s="2">
        <f>SUM(W167:Z167)</f>
        <v>833.28736059479547</v>
      </c>
    </row>
    <row r="168" spans="1:27" s="20" customFormat="1" ht="28.5" customHeight="1" x14ac:dyDescent="0.25">
      <c r="A168" s="4">
        <f>MAX($A$9:A167)+1</f>
        <v>102</v>
      </c>
      <c r="B168" s="4"/>
      <c r="C168" s="4"/>
      <c r="D168" s="4"/>
      <c r="E168" s="4"/>
      <c r="F168" s="4" t="s">
        <v>126</v>
      </c>
      <c r="G168" s="4" t="s">
        <v>34</v>
      </c>
      <c r="H168" s="4" t="s">
        <v>66</v>
      </c>
      <c r="I168" s="4" t="s">
        <v>451</v>
      </c>
      <c r="J168" s="4">
        <v>20</v>
      </c>
      <c r="K168" s="4">
        <v>10</v>
      </c>
      <c r="L168" s="7">
        <f t="shared" si="26"/>
        <v>200</v>
      </c>
      <c r="M168" s="7">
        <f t="shared" si="27"/>
        <v>18.587360594795541</v>
      </c>
      <c r="N168" s="4"/>
      <c r="O168" s="4">
        <v>8870</v>
      </c>
      <c r="P168" s="4"/>
      <c r="Q168" s="4">
        <v>0.75</v>
      </c>
      <c r="R168" s="8">
        <v>1391.1</v>
      </c>
      <c r="S168" s="4">
        <v>1</v>
      </c>
      <c r="T168" s="9">
        <f t="shared" si="29"/>
        <v>1391.1</v>
      </c>
      <c r="U168" s="9">
        <f t="shared" si="20"/>
        <v>1.3911</v>
      </c>
      <c r="V168" s="4">
        <v>110</v>
      </c>
      <c r="W168" s="7">
        <f t="shared" si="30"/>
        <v>153.02099999999999</v>
      </c>
      <c r="X168" s="4">
        <v>250</v>
      </c>
      <c r="Y168" s="4">
        <v>100</v>
      </c>
      <c r="Z168" s="4">
        <v>250</v>
      </c>
      <c r="AA168" s="2">
        <f t="shared" si="22"/>
        <v>753.02099999999996</v>
      </c>
    </row>
    <row r="169" spans="1:27" ht="28.5" customHeight="1" x14ac:dyDescent="0.25">
      <c r="A169" s="75">
        <f>MAX($A$9:A168)+1</f>
        <v>103</v>
      </c>
      <c r="B169" s="5"/>
      <c r="C169" s="5"/>
      <c r="D169" s="5"/>
      <c r="E169" s="5"/>
      <c r="F169" s="72" t="s">
        <v>127</v>
      </c>
      <c r="G169" s="72" t="s">
        <v>34</v>
      </c>
      <c r="H169" s="4" t="s">
        <v>35</v>
      </c>
      <c r="I169" s="4"/>
      <c r="J169" s="4">
        <v>10</v>
      </c>
      <c r="K169" s="4">
        <v>15</v>
      </c>
      <c r="L169" s="7">
        <f t="shared" si="26"/>
        <v>150</v>
      </c>
      <c r="M169" s="7">
        <f t="shared" si="27"/>
        <v>13.940520446096654</v>
      </c>
      <c r="N169" s="5"/>
      <c r="O169" s="4">
        <v>5692</v>
      </c>
      <c r="P169" s="5"/>
      <c r="Q169" s="4">
        <v>0.6</v>
      </c>
      <c r="R169" s="8">
        <f t="shared" ref="R169:R232" si="33">SUM(M169*O169*Q169)/100</f>
        <v>476.09665427509293</v>
      </c>
      <c r="S169" s="4">
        <v>1</v>
      </c>
      <c r="T169" s="9">
        <f t="shared" si="29"/>
        <v>476.09665427509293</v>
      </c>
      <c r="U169" s="9">
        <f t="shared" si="20"/>
        <v>0.47609665427509296</v>
      </c>
      <c r="V169" s="5">
        <v>70</v>
      </c>
      <c r="W169" s="7">
        <f t="shared" si="30"/>
        <v>33.326765799256506</v>
      </c>
      <c r="X169" s="5">
        <v>250</v>
      </c>
      <c r="Y169" s="5">
        <v>100</v>
      </c>
      <c r="Z169" s="5">
        <v>250</v>
      </c>
      <c r="AA169" s="2">
        <f t="shared" si="22"/>
        <v>633.32676579925646</v>
      </c>
    </row>
    <row r="170" spans="1:27" ht="28.5" customHeight="1" x14ac:dyDescent="0.25">
      <c r="A170" s="76"/>
      <c r="B170" s="5"/>
      <c r="C170" s="5"/>
      <c r="D170" s="5"/>
      <c r="E170" s="5"/>
      <c r="F170" s="73"/>
      <c r="G170" s="73"/>
      <c r="H170" s="4" t="s">
        <v>389</v>
      </c>
      <c r="I170" s="4"/>
      <c r="J170" s="4">
        <v>20</v>
      </c>
      <c r="K170" s="4">
        <v>30</v>
      </c>
      <c r="L170" s="7">
        <f t="shared" si="26"/>
        <v>600</v>
      </c>
      <c r="M170" s="7">
        <f t="shared" si="27"/>
        <v>55.762081784386616</v>
      </c>
      <c r="N170" s="5"/>
      <c r="O170" s="4">
        <v>12566</v>
      </c>
      <c r="P170" s="5"/>
      <c r="Q170" s="4">
        <v>1</v>
      </c>
      <c r="R170" s="8">
        <f t="shared" si="33"/>
        <v>7007.063197026022</v>
      </c>
      <c r="S170" s="4">
        <v>1</v>
      </c>
      <c r="T170" s="9">
        <f t="shared" si="29"/>
        <v>7007.063197026022</v>
      </c>
      <c r="U170" s="9">
        <f t="shared" si="20"/>
        <v>7.0070631970260218</v>
      </c>
      <c r="V170" s="5">
        <v>130</v>
      </c>
      <c r="W170" s="7">
        <f t="shared" si="30"/>
        <v>910.91821561338281</v>
      </c>
      <c r="X170" s="5"/>
      <c r="Y170" s="5"/>
      <c r="Z170" s="5"/>
      <c r="AA170" s="2">
        <f t="shared" si="22"/>
        <v>910.91821561338281</v>
      </c>
    </row>
    <row r="171" spans="1:27" ht="28.5" customHeight="1" x14ac:dyDescent="0.25">
      <c r="A171" s="5">
        <f>MAX($A$9:A169)+1</f>
        <v>104</v>
      </c>
      <c r="B171" s="5"/>
      <c r="C171" s="5"/>
      <c r="D171" s="5"/>
      <c r="E171" s="5"/>
      <c r="F171" s="4" t="s">
        <v>79</v>
      </c>
      <c r="G171" s="4" t="s">
        <v>34</v>
      </c>
      <c r="H171" s="4" t="s">
        <v>66</v>
      </c>
      <c r="I171" s="4"/>
      <c r="J171" s="4">
        <v>27</v>
      </c>
      <c r="K171" s="4">
        <v>13</v>
      </c>
      <c r="L171" s="7">
        <f t="shared" si="26"/>
        <v>351</v>
      </c>
      <c r="M171" s="7">
        <f t="shared" si="27"/>
        <v>32.62081784386617</v>
      </c>
      <c r="N171" s="5"/>
      <c r="O171" s="4">
        <v>8870</v>
      </c>
      <c r="P171" s="5"/>
      <c r="Q171" s="4">
        <v>0.75</v>
      </c>
      <c r="R171" s="8">
        <f t="shared" si="33"/>
        <v>2170.099907063197</v>
      </c>
      <c r="S171" s="4">
        <v>1</v>
      </c>
      <c r="T171" s="9">
        <f t="shared" si="29"/>
        <v>2170.099907063197</v>
      </c>
      <c r="U171" s="9">
        <f t="shared" si="20"/>
        <v>2.170099907063197</v>
      </c>
      <c r="V171" s="5">
        <v>110</v>
      </c>
      <c r="W171" s="7">
        <f t="shared" si="30"/>
        <v>238.71098977695166</v>
      </c>
      <c r="X171" s="5">
        <v>250</v>
      </c>
      <c r="Y171" s="5">
        <v>100</v>
      </c>
      <c r="Z171" s="5">
        <v>250</v>
      </c>
      <c r="AA171" s="2">
        <f t="shared" ref="AA171:AA230" si="34">SUM(W171:Z171)</f>
        <v>838.71098977695169</v>
      </c>
    </row>
    <row r="172" spans="1:27" ht="28.5" customHeight="1" x14ac:dyDescent="0.25">
      <c r="A172" s="78">
        <f>MAX($A$9:A171)+1</f>
        <v>105</v>
      </c>
      <c r="B172" s="5"/>
      <c r="C172" s="5"/>
      <c r="D172" s="5"/>
      <c r="E172" s="78"/>
      <c r="F172" s="77" t="s">
        <v>129</v>
      </c>
      <c r="G172" s="72" t="s">
        <v>34</v>
      </c>
      <c r="H172" s="4" t="s">
        <v>35</v>
      </c>
      <c r="I172" s="4"/>
      <c r="J172" s="4">
        <v>27</v>
      </c>
      <c r="K172" s="4">
        <v>16</v>
      </c>
      <c r="L172" s="7">
        <f t="shared" si="26"/>
        <v>432</v>
      </c>
      <c r="M172" s="7">
        <f t="shared" si="27"/>
        <v>40.148698884758367</v>
      </c>
      <c r="N172" s="5"/>
      <c r="O172" s="4">
        <v>5692</v>
      </c>
      <c r="P172" s="5"/>
      <c r="Q172" s="4">
        <v>0.75</v>
      </c>
      <c r="R172" s="8">
        <f t="shared" si="33"/>
        <v>1713.9479553903348</v>
      </c>
      <c r="S172" s="4">
        <v>1</v>
      </c>
      <c r="T172" s="9">
        <f t="shared" si="29"/>
        <v>1713.9479553903348</v>
      </c>
      <c r="U172" s="9">
        <f t="shared" si="20"/>
        <v>1.7139479553903347</v>
      </c>
      <c r="V172" s="5">
        <v>70</v>
      </c>
      <c r="W172" s="7">
        <f t="shared" si="30"/>
        <v>119.97635687732343</v>
      </c>
      <c r="X172" s="5">
        <v>250</v>
      </c>
      <c r="Y172" s="5">
        <v>100</v>
      </c>
      <c r="Z172" s="5">
        <v>250</v>
      </c>
      <c r="AA172" s="2">
        <f t="shared" si="34"/>
        <v>719.9763568773235</v>
      </c>
    </row>
    <row r="173" spans="1:27" ht="28.5" customHeight="1" x14ac:dyDescent="0.25">
      <c r="A173" s="78"/>
      <c r="B173" s="5"/>
      <c r="C173" s="5"/>
      <c r="D173" s="5"/>
      <c r="E173" s="78"/>
      <c r="F173" s="77"/>
      <c r="G173" s="73"/>
      <c r="H173" s="4" t="s">
        <v>42</v>
      </c>
      <c r="I173" s="4" t="s">
        <v>458</v>
      </c>
      <c r="J173" s="4">
        <v>27</v>
      </c>
      <c r="K173" s="4">
        <v>12</v>
      </c>
      <c r="L173" s="7">
        <f t="shared" si="26"/>
        <v>324</v>
      </c>
      <c r="M173" s="7">
        <f t="shared" si="27"/>
        <v>30.111524163568774</v>
      </c>
      <c r="N173" s="5"/>
      <c r="O173" s="4">
        <v>12566</v>
      </c>
      <c r="P173" s="5"/>
      <c r="Q173" s="4">
        <v>0.9</v>
      </c>
      <c r="R173" s="8">
        <f t="shared" si="33"/>
        <v>3405.4327137546475</v>
      </c>
      <c r="S173" s="4">
        <v>1</v>
      </c>
      <c r="T173" s="9">
        <f t="shared" si="29"/>
        <v>3405.4327137546475</v>
      </c>
      <c r="U173" s="9">
        <f t="shared" si="20"/>
        <v>3.4054327137546476</v>
      </c>
      <c r="V173" s="5">
        <v>130</v>
      </c>
      <c r="W173" s="7">
        <f t="shared" si="30"/>
        <v>442.70625278810417</v>
      </c>
      <c r="X173" s="5"/>
      <c r="Y173" s="5"/>
      <c r="Z173" s="5"/>
      <c r="AA173" s="2">
        <f t="shared" si="34"/>
        <v>442.70625278810417</v>
      </c>
    </row>
    <row r="174" spans="1:27" ht="28.5" customHeight="1" x14ac:dyDescent="0.25">
      <c r="A174" s="78">
        <f>MAX($A$9:A173)+1</f>
        <v>106</v>
      </c>
      <c r="B174" s="5"/>
      <c r="C174" s="5"/>
      <c r="D174" s="5"/>
      <c r="E174" s="78"/>
      <c r="F174" s="77" t="s">
        <v>45</v>
      </c>
      <c r="G174" s="72" t="s">
        <v>34</v>
      </c>
      <c r="H174" s="4" t="s">
        <v>35</v>
      </c>
      <c r="I174" s="4"/>
      <c r="J174" s="4">
        <v>28</v>
      </c>
      <c r="K174" s="4">
        <v>8</v>
      </c>
      <c r="L174" s="7">
        <f t="shared" si="26"/>
        <v>224</v>
      </c>
      <c r="M174" s="7">
        <f t="shared" si="27"/>
        <v>20.817843866171003</v>
      </c>
      <c r="N174" s="5"/>
      <c r="O174" s="4">
        <v>5692</v>
      </c>
      <c r="P174" s="5"/>
      <c r="Q174" s="4">
        <v>0.75</v>
      </c>
      <c r="R174" s="8">
        <f t="shared" si="33"/>
        <v>888.71375464684013</v>
      </c>
      <c r="S174" s="4">
        <v>1</v>
      </c>
      <c r="T174" s="9">
        <f t="shared" si="29"/>
        <v>888.71375464684013</v>
      </c>
      <c r="U174" s="9">
        <f t="shared" si="20"/>
        <v>0.8887137546468401</v>
      </c>
      <c r="V174" s="5">
        <v>70</v>
      </c>
      <c r="W174" s="7">
        <f t="shared" si="30"/>
        <v>62.209962825278808</v>
      </c>
      <c r="X174" s="5">
        <v>250</v>
      </c>
      <c r="Y174" s="5">
        <v>100</v>
      </c>
      <c r="Z174" s="5">
        <v>250</v>
      </c>
      <c r="AA174" s="2">
        <f t="shared" si="34"/>
        <v>662.20996282527881</v>
      </c>
    </row>
    <row r="175" spans="1:27" ht="28.5" customHeight="1" x14ac:dyDescent="0.25">
      <c r="A175" s="78"/>
      <c r="B175" s="5"/>
      <c r="C175" s="5"/>
      <c r="D175" s="5"/>
      <c r="E175" s="78"/>
      <c r="F175" s="77"/>
      <c r="G175" s="73"/>
      <c r="H175" s="4" t="s">
        <v>42</v>
      </c>
      <c r="I175" s="4" t="s">
        <v>458</v>
      </c>
      <c r="J175" s="4">
        <v>28</v>
      </c>
      <c r="K175" s="4">
        <v>13</v>
      </c>
      <c r="L175" s="7">
        <f t="shared" si="26"/>
        <v>364</v>
      </c>
      <c r="M175" s="7">
        <f t="shared" si="27"/>
        <v>33.828996282527882</v>
      </c>
      <c r="N175" s="5"/>
      <c r="O175" s="4">
        <v>12566</v>
      </c>
      <c r="P175" s="5"/>
      <c r="Q175" s="4">
        <v>0.9</v>
      </c>
      <c r="R175" s="8">
        <f t="shared" si="33"/>
        <v>3825.8565055762087</v>
      </c>
      <c r="S175" s="4">
        <v>1</v>
      </c>
      <c r="T175" s="9">
        <f t="shared" si="29"/>
        <v>3825.8565055762087</v>
      </c>
      <c r="U175" s="9">
        <f t="shared" si="20"/>
        <v>3.8258565055762088</v>
      </c>
      <c r="V175" s="5">
        <v>130</v>
      </c>
      <c r="W175" s="7">
        <f t="shared" si="30"/>
        <v>497.36134572490715</v>
      </c>
      <c r="X175" s="5"/>
      <c r="Y175" s="5"/>
      <c r="Z175" s="5"/>
      <c r="AA175" s="2">
        <f t="shared" si="34"/>
        <v>497.36134572490715</v>
      </c>
    </row>
    <row r="176" spans="1:27" ht="28.5" customHeight="1" x14ac:dyDescent="0.25">
      <c r="A176" s="5">
        <f>MAX($A$9:A175)+1</f>
        <v>107</v>
      </c>
      <c r="B176" s="5"/>
      <c r="C176" s="5"/>
      <c r="D176" s="5"/>
      <c r="E176" s="5"/>
      <c r="F176" s="4" t="s">
        <v>93</v>
      </c>
      <c r="G176" s="4" t="s">
        <v>34</v>
      </c>
      <c r="H176" s="4" t="s">
        <v>501</v>
      </c>
      <c r="I176" s="4"/>
      <c r="J176" s="4">
        <v>27</v>
      </c>
      <c r="K176" s="4">
        <v>70</v>
      </c>
      <c r="L176" s="7">
        <f t="shared" si="26"/>
        <v>1890</v>
      </c>
      <c r="M176" s="7">
        <f t="shared" si="27"/>
        <v>175.65055762081784</v>
      </c>
      <c r="N176" s="5"/>
      <c r="O176" s="4">
        <v>940</v>
      </c>
      <c r="P176" s="5"/>
      <c r="Q176" s="4">
        <v>1</v>
      </c>
      <c r="R176" s="8">
        <f t="shared" si="33"/>
        <v>1651.1152416356877</v>
      </c>
      <c r="S176" s="4">
        <v>1</v>
      </c>
      <c r="T176" s="9">
        <f t="shared" si="29"/>
        <v>1651.1152416356877</v>
      </c>
      <c r="U176" s="9">
        <f t="shared" si="20"/>
        <v>1.6511152416356876</v>
      </c>
      <c r="V176" s="5">
        <v>200</v>
      </c>
      <c r="W176" s="7">
        <f t="shared" si="30"/>
        <v>330.22304832713752</v>
      </c>
      <c r="X176" s="5"/>
      <c r="Y176" s="5"/>
      <c r="Z176" s="5"/>
      <c r="AA176" s="2">
        <f t="shared" si="34"/>
        <v>330.22304832713752</v>
      </c>
    </row>
    <row r="177" spans="1:27" ht="28.5" customHeight="1" x14ac:dyDescent="0.25">
      <c r="A177" s="78">
        <f>MAX($A$9:A176)+1</f>
        <v>108</v>
      </c>
      <c r="B177" s="5"/>
      <c r="C177" s="5"/>
      <c r="D177" s="5"/>
      <c r="E177" s="5"/>
      <c r="F177" s="77" t="s">
        <v>130</v>
      </c>
      <c r="G177" s="72" t="s">
        <v>34</v>
      </c>
      <c r="H177" s="4" t="s">
        <v>35</v>
      </c>
      <c r="I177" s="4"/>
      <c r="J177" s="4">
        <v>28</v>
      </c>
      <c r="K177" s="4">
        <v>28</v>
      </c>
      <c r="L177" s="7">
        <f t="shared" si="26"/>
        <v>784</v>
      </c>
      <c r="M177" s="7">
        <f t="shared" si="27"/>
        <v>72.862453531598518</v>
      </c>
      <c r="N177" s="5"/>
      <c r="O177" s="4">
        <v>5692</v>
      </c>
      <c r="P177" s="5"/>
      <c r="Q177" s="4">
        <v>0.75</v>
      </c>
      <c r="R177" s="8">
        <f t="shared" si="33"/>
        <v>3110.4981412639409</v>
      </c>
      <c r="S177" s="4">
        <v>1</v>
      </c>
      <c r="T177" s="9">
        <f t="shared" si="29"/>
        <v>3110.4981412639409</v>
      </c>
      <c r="U177" s="9">
        <f t="shared" si="20"/>
        <v>3.1104981412639408</v>
      </c>
      <c r="V177" s="5">
        <v>70</v>
      </c>
      <c r="W177" s="7">
        <f t="shared" si="30"/>
        <v>217.73486988847586</v>
      </c>
      <c r="X177" s="5">
        <v>250</v>
      </c>
      <c r="Y177" s="5">
        <v>100</v>
      </c>
      <c r="Z177" s="5">
        <v>1000</v>
      </c>
      <c r="AA177" s="2">
        <f t="shared" si="34"/>
        <v>1567.7348698884757</v>
      </c>
    </row>
    <row r="178" spans="1:27" ht="28.5" customHeight="1" x14ac:dyDescent="0.25">
      <c r="A178" s="78"/>
      <c r="B178" s="5"/>
      <c r="C178" s="5"/>
      <c r="D178" s="5"/>
      <c r="E178" s="5"/>
      <c r="F178" s="77"/>
      <c r="G178" s="73"/>
      <c r="H178" s="4" t="s">
        <v>56</v>
      </c>
      <c r="I178" s="4"/>
      <c r="J178" s="4">
        <v>27</v>
      </c>
      <c r="K178" s="4">
        <v>8</v>
      </c>
      <c r="L178" s="7">
        <f t="shared" si="26"/>
        <v>216</v>
      </c>
      <c r="M178" s="7">
        <f t="shared" si="27"/>
        <v>20.074349442379184</v>
      </c>
      <c r="N178" s="5"/>
      <c r="O178" s="4">
        <v>5692</v>
      </c>
      <c r="P178" s="5"/>
      <c r="Q178" s="4">
        <v>0.75</v>
      </c>
      <c r="R178" s="8">
        <f t="shared" si="33"/>
        <v>856.97397769516738</v>
      </c>
      <c r="S178" s="4">
        <v>1</v>
      </c>
      <c r="T178" s="9">
        <f t="shared" si="29"/>
        <v>856.97397769516738</v>
      </c>
      <c r="U178" s="9">
        <f t="shared" si="20"/>
        <v>0.85697397769516737</v>
      </c>
      <c r="V178" s="5">
        <v>70</v>
      </c>
      <c r="W178" s="7">
        <f t="shared" si="30"/>
        <v>59.988178438661713</v>
      </c>
      <c r="X178" s="5"/>
      <c r="Y178" s="5"/>
      <c r="Z178" s="5"/>
      <c r="AA178" s="2">
        <f t="shared" si="34"/>
        <v>59.988178438661713</v>
      </c>
    </row>
    <row r="179" spans="1:27" ht="28.5" customHeight="1" x14ac:dyDescent="0.25">
      <c r="A179" s="78">
        <f>MAX($A$9:A178)+1</f>
        <v>109</v>
      </c>
      <c r="B179" s="5"/>
      <c r="C179" s="5"/>
      <c r="D179" s="5"/>
      <c r="E179" s="78"/>
      <c r="F179" s="77" t="s">
        <v>131</v>
      </c>
      <c r="G179" s="72" t="s">
        <v>34</v>
      </c>
      <c r="H179" s="4" t="s">
        <v>35</v>
      </c>
      <c r="I179" s="4"/>
      <c r="J179" s="4">
        <v>23</v>
      </c>
      <c r="K179" s="4">
        <v>20</v>
      </c>
      <c r="L179" s="7">
        <f t="shared" si="26"/>
        <v>460</v>
      </c>
      <c r="M179" s="7">
        <f t="shared" si="27"/>
        <v>42.750929368029738</v>
      </c>
      <c r="N179" s="5"/>
      <c r="O179" s="4">
        <v>5692</v>
      </c>
      <c r="P179" s="5"/>
      <c r="Q179" s="4">
        <v>0.75</v>
      </c>
      <c r="R179" s="8">
        <f t="shared" si="33"/>
        <v>1825.0371747211896</v>
      </c>
      <c r="S179" s="4">
        <v>1</v>
      </c>
      <c r="T179" s="9">
        <f t="shared" si="29"/>
        <v>1825.0371747211896</v>
      </c>
      <c r="U179" s="9">
        <f t="shared" si="20"/>
        <v>1.8250371747211895</v>
      </c>
      <c r="V179" s="5">
        <v>70</v>
      </c>
      <c r="W179" s="7">
        <f t="shared" si="30"/>
        <v>127.75260223048326</v>
      </c>
      <c r="X179" s="5">
        <v>250</v>
      </c>
      <c r="Y179" s="5">
        <v>100</v>
      </c>
      <c r="Z179" s="5">
        <v>1000</v>
      </c>
      <c r="AA179" s="2">
        <f t="shared" si="34"/>
        <v>1477.7526022304833</v>
      </c>
    </row>
    <row r="180" spans="1:27" ht="28.5" customHeight="1" x14ac:dyDescent="0.25">
      <c r="A180" s="78"/>
      <c r="B180" s="5"/>
      <c r="C180" s="5"/>
      <c r="D180" s="5"/>
      <c r="E180" s="78"/>
      <c r="F180" s="77"/>
      <c r="G180" s="73"/>
      <c r="H180" s="4" t="s">
        <v>42</v>
      </c>
      <c r="I180" s="4" t="s">
        <v>458</v>
      </c>
      <c r="J180" s="4">
        <v>23</v>
      </c>
      <c r="K180" s="4">
        <v>12</v>
      </c>
      <c r="L180" s="7">
        <f t="shared" si="26"/>
        <v>276</v>
      </c>
      <c r="M180" s="7">
        <f t="shared" si="27"/>
        <v>25.650557620817846</v>
      </c>
      <c r="N180" s="5"/>
      <c r="O180" s="4">
        <v>12566</v>
      </c>
      <c r="P180" s="5"/>
      <c r="Q180" s="4">
        <v>0.9</v>
      </c>
      <c r="R180" s="8">
        <f t="shared" si="33"/>
        <v>2900.9241635687736</v>
      </c>
      <c r="S180" s="4">
        <v>1</v>
      </c>
      <c r="T180" s="9">
        <f t="shared" si="29"/>
        <v>2900.9241635687736</v>
      </c>
      <c r="U180" s="9">
        <f t="shared" si="20"/>
        <v>2.9009241635687735</v>
      </c>
      <c r="V180" s="5">
        <v>130</v>
      </c>
      <c r="W180" s="7">
        <f t="shared" si="30"/>
        <v>377.12014126394052</v>
      </c>
      <c r="X180" s="5"/>
      <c r="Y180" s="5"/>
      <c r="Z180" s="5"/>
      <c r="AA180" s="2">
        <f t="shared" si="34"/>
        <v>377.12014126394052</v>
      </c>
    </row>
    <row r="181" spans="1:27" ht="28.5" customHeight="1" x14ac:dyDescent="0.25">
      <c r="A181" s="5">
        <f>MAX($A$9:A180)+1</f>
        <v>110</v>
      </c>
      <c r="B181" s="5"/>
      <c r="C181" s="5"/>
      <c r="D181" s="5"/>
      <c r="E181" s="5"/>
      <c r="F181" s="4" t="s">
        <v>502</v>
      </c>
      <c r="G181" s="4" t="s">
        <v>34</v>
      </c>
      <c r="H181" s="4" t="s">
        <v>56</v>
      </c>
      <c r="I181" s="4"/>
      <c r="J181" s="4">
        <v>20</v>
      </c>
      <c r="K181" s="4">
        <v>36</v>
      </c>
      <c r="L181" s="7">
        <f t="shared" si="26"/>
        <v>720</v>
      </c>
      <c r="M181" s="7">
        <f t="shared" si="27"/>
        <v>66.914498141263948</v>
      </c>
      <c r="N181" s="5"/>
      <c r="O181" s="4">
        <v>5692</v>
      </c>
      <c r="P181" s="5"/>
      <c r="Q181" s="4">
        <v>0.6</v>
      </c>
      <c r="R181" s="8">
        <f t="shared" si="33"/>
        <v>2285.2639405204463</v>
      </c>
      <c r="S181" s="4">
        <v>1</v>
      </c>
      <c r="T181" s="9">
        <f t="shared" si="29"/>
        <v>2285.2639405204463</v>
      </c>
      <c r="U181" s="9">
        <f t="shared" si="20"/>
        <v>2.2852639405204465</v>
      </c>
      <c r="V181" s="5">
        <v>70</v>
      </c>
      <c r="W181" s="7">
        <f t="shared" si="30"/>
        <v>159.96847583643125</v>
      </c>
      <c r="X181" s="5">
        <v>250</v>
      </c>
      <c r="Y181" s="5">
        <v>100</v>
      </c>
      <c r="Z181" s="5">
        <v>250</v>
      </c>
      <c r="AA181" s="2">
        <f t="shared" si="34"/>
        <v>759.96847583643125</v>
      </c>
    </row>
    <row r="182" spans="1:27" ht="28.5" customHeight="1" x14ac:dyDescent="0.25">
      <c r="A182" s="5">
        <f>MAX($A$9:A181)+1</f>
        <v>111</v>
      </c>
      <c r="B182" s="5"/>
      <c r="C182" s="5"/>
      <c r="D182" s="5"/>
      <c r="E182" s="5"/>
      <c r="F182" s="4" t="s">
        <v>132</v>
      </c>
      <c r="G182" s="4" t="s">
        <v>34</v>
      </c>
      <c r="H182" s="4" t="s">
        <v>42</v>
      </c>
      <c r="I182" s="4"/>
      <c r="J182" s="4">
        <v>36</v>
      </c>
      <c r="K182" s="4">
        <v>28</v>
      </c>
      <c r="L182" s="7">
        <f t="shared" si="26"/>
        <v>1008</v>
      </c>
      <c r="M182" s="7">
        <f t="shared" si="27"/>
        <v>93.680297397769522</v>
      </c>
      <c r="N182" s="5"/>
      <c r="O182" s="4">
        <v>12566</v>
      </c>
      <c r="P182" s="5"/>
      <c r="Q182" s="4">
        <v>0.45</v>
      </c>
      <c r="R182" s="8">
        <f t="shared" si="33"/>
        <v>5297.3397769516732</v>
      </c>
      <c r="S182" s="4">
        <v>1</v>
      </c>
      <c r="T182" s="9">
        <f t="shared" si="29"/>
        <v>5297.3397769516732</v>
      </c>
      <c r="U182" s="9">
        <f t="shared" si="20"/>
        <v>5.2973397769516728</v>
      </c>
      <c r="V182" s="5">
        <v>130</v>
      </c>
      <c r="W182" s="7">
        <f t="shared" si="30"/>
        <v>688.65417100371747</v>
      </c>
      <c r="X182" s="5">
        <v>250</v>
      </c>
      <c r="Y182" s="5">
        <v>100</v>
      </c>
      <c r="Z182" s="5">
        <v>1000</v>
      </c>
      <c r="AA182" s="2">
        <f t="shared" si="34"/>
        <v>2038.6541710037175</v>
      </c>
    </row>
    <row r="183" spans="1:27" ht="28.5" customHeight="1" x14ac:dyDescent="0.25">
      <c r="A183" s="75">
        <f>MAX($A$9:A182)+1</f>
        <v>112</v>
      </c>
      <c r="B183" s="5"/>
      <c r="C183" s="5"/>
      <c r="D183" s="5"/>
      <c r="E183" s="75"/>
      <c r="F183" s="79" t="s">
        <v>461</v>
      </c>
      <c r="G183" s="72" t="s">
        <v>488</v>
      </c>
      <c r="H183" s="4" t="s">
        <v>460</v>
      </c>
      <c r="I183" s="4"/>
      <c r="J183" s="4">
        <v>12</v>
      </c>
      <c r="K183" s="4">
        <v>10</v>
      </c>
      <c r="L183" s="7">
        <f t="shared" si="26"/>
        <v>120</v>
      </c>
      <c r="M183" s="7">
        <f t="shared" si="27"/>
        <v>11.152416356877323</v>
      </c>
      <c r="N183" s="5"/>
      <c r="O183" s="4">
        <v>8870</v>
      </c>
      <c r="P183" s="5"/>
      <c r="Q183" s="4">
        <v>0.45</v>
      </c>
      <c r="R183" s="8">
        <f t="shared" si="33"/>
        <v>445.14869888475835</v>
      </c>
      <c r="S183" s="4">
        <v>1</v>
      </c>
      <c r="T183" s="9">
        <f t="shared" si="29"/>
        <v>445.14869888475835</v>
      </c>
      <c r="U183" s="9">
        <f t="shared" si="20"/>
        <v>0.44514869888475833</v>
      </c>
      <c r="V183" s="5">
        <v>110</v>
      </c>
      <c r="W183" s="7">
        <f t="shared" si="30"/>
        <v>48.966356877323413</v>
      </c>
      <c r="X183" s="5">
        <v>250</v>
      </c>
      <c r="Y183" s="5">
        <v>100</v>
      </c>
      <c r="Z183" s="5">
        <v>250</v>
      </c>
      <c r="AA183" s="2">
        <f t="shared" si="34"/>
        <v>648.96635687732339</v>
      </c>
    </row>
    <row r="184" spans="1:27" ht="28.5" customHeight="1" x14ac:dyDescent="0.25">
      <c r="A184" s="83"/>
      <c r="B184" s="5"/>
      <c r="C184" s="5"/>
      <c r="D184" s="5"/>
      <c r="E184" s="83"/>
      <c r="F184" s="84"/>
      <c r="G184" s="74"/>
      <c r="H184" s="4" t="s">
        <v>42</v>
      </c>
      <c r="I184" s="4"/>
      <c r="J184" s="4">
        <v>21</v>
      </c>
      <c r="K184" s="4">
        <v>21</v>
      </c>
      <c r="L184" s="7">
        <f t="shared" si="26"/>
        <v>441</v>
      </c>
      <c r="M184" s="7">
        <f t="shared" si="27"/>
        <v>40.985130111524164</v>
      </c>
      <c r="N184" s="5"/>
      <c r="O184" s="4">
        <v>12566</v>
      </c>
      <c r="P184" s="5"/>
      <c r="Q184" s="4">
        <v>0.45</v>
      </c>
      <c r="R184" s="8">
        <f t="shared" si="33"/>
        <v>2317.586152416357</v>
      </c>
      <c r="S184" s="4">
        <v>1</v>
      </c>
      <c r="T184" s="9">
        <f t="shared" si="29"/>
        <v>2317.586152416357</v>
      </c>
      <c r="U184" s="9">
        <f t="shared" si="20"/>
        <v>2.3175861524163568</v>
      </c>
      <c r="V184" s="5">
        <v>130</v>
      </c>
      <c r="W184" s="7">
        <f t="shared" si="30"/>
        <v>301.28619981412641</v>
      </c>
      <c r="X184" s="5"/>
      <c r="Y184" s="5"/>
      <c r="Z184" s="5"/>
      <c r="AA184" s="2">
        <f t="shared" si="34"/>
        <v>301.28619981412641</v>
      </c>
    </row>
    <row r="185" spans="1:27" ht="28.5" customHeight="1" x14ac:dyDescent="0.25">
      <c r="A185" s="83"/>
      <c r="B185" s="5"/>
      <c r="C185" s="5"/>
      <c r="D185" s="5"/>
      <c r="E185" s="83"/>
      <c r="F185" s="84"/>
      <c r="G185" s="74"/>
      <c r="H185" s="4" t="s">
        <v>42</v>
      </c>
      <c r="I185" s="4"/>
      <c r="J185" s="4">
        <v>21</v>
      </c>
      <c r="K185" s="4">
        <v>26</v>
      </c>
      <c r="L185" s="7">
        <f t="shared" si="26"/>
        <v>546</v>
      </c>
      <c r="M185" s="7">
        <f t="shared" si="27"/>
        <v>50.743494423791823</v>
      </c>
      <c r="N185" s="5"/>
      <c r="O185" s="4">
        <v>12566</v>
      </c>
      <c r="P185" s="5"/>
      <c r="Q185" s="4">
        <v>0.45</v>
      </c>
      <c r="R185" s="8">
        <f t="shared" si="33"/>
        <v>2869.3923791821562</v>
      </c>
      <c r="S185" s="4">
        <v>1</v>
      </c>
      <c r="T185" s="9">
        <f t="shared" si="29"/>
        <v>2869.3923791821562</v>
      </c>
      <c r="U185" s="9">
        <f t="shared" ref="U185" si="35">SUM(T185/1000)</f>
        <v>2.8693923791821563</v>
      </c>
      <c r="V185" s="5">
        <v>130</v>
      </c>
      <c r="W185" s="7">
        <f t="shared" si="30"/>
        <v>373.02100929368032</v>
      </c>
      <c r="X185" s="5"/>
      <c r="Y185" s="5"/>
      <c r="Z185" s="5"/>
      <c r="AA185" s="2">
        <f t="shared" ref="AA185:AA189" si="36">SUM(W185:Z185)</f>
        <v>373.02100929368032</v>
      </c>
    </row>
    <row r="186" spans="1:27" ht="28.5" customHeight="1" x14ac:dyDescent="0.25">
      <c r="A186" s="76"/>
      <c r="B186" s="5"/>
      <c r="C186" s="5"/>
      <c r="D186" s="5"/>
      <c r="E186" s="76"/>
      <c r="F186" s="80"/>
      <c r="G186" s="73"/>
      <c r="H186" s="4" t="s">
        <v>42</v>
      </c>
      <c r="I186" s="4"/>
      <c r="J186" s="4"/>
      <c r="K186" s="4"/>
      <c r="L186" s="7">
        <f t="shared" si="26"/>
        <v>0</v>
      </c>
      <c r="M186" s="7">
        <f t="shared" si="27"/>
        <v>0</v>
      </c>
      <c r="N186" s="5"/>
      <c r="O186" s="4"/>
      <c r="P186" s="5"/>
      <c r="Q186" s="4"/>
      <c r="R186" s="8">
        <f t="shared" si="33"/>
        <v>0</v>
      </c>
      <c r="S186" s="4"/>
      <c r="T186" s="9">
        <f t="shared" si="29"/>
        <v>0</v>
      </c>
      <c r="U186" s="9">
        <f t="shared" ref="U186:U187" si="37">SUM(T186/1000)</f>
        <v>0</v>
      </c>
      <c r="V186" s="5"/>
      <c r="W186" s="7">
        <f t="shared" si="30"/>
        <v>0</v>
      </c>
      <c r="X186" s="5"/>
      <c r="Y186" s="5"/>
      <c r="Z186" s="5"/>
      <c r="AA186" s="2">
        <f t="shared" si="36"/>
        <v>0</v>
      </c>
    </row>
    <row r="187" spans="1:27" ht="28.5" customHeight="1" x14ac:dyDescent="0.25">
      <c r="A187" s="5">
        <f>MAX($A$9:A186)+1</f>
        <v>113</v>
      </c>
      <c r="B187" s="5"/>
      <c r="C187" s="5"/>
      <c r="D187" s="5"/>
      <c r="E187" s="5"/>
      <c r="F187" s="40" t="s">
        <v>462</v>
      </c>
      <c r="G187" s="17"/>
      <c r="H187" s="4" t="s">
        <v>42</v>
      </c>
      <c r="I187" s="4"/>
      <c r="J187" s="4">
        <v>31</v>
      </c>
      <c r="K187" s="4">
        <v>22</v>
      </c>
      <c r="L187" s="7">
        <f t="shared" si="26"/>
        <v>682</v>
      </c>
      <c r="M187" s="7">
        <f t="shared" si="27"/>
        <v>63.382899628252787</v>
      </c>
      <c r="N187" s="5"/>
      <c r="O187" s="4">
        <v>12566</v>
      </c>
      <c r="P187" s="5"/>
      <c r="Q187" s="4">
        <v>0.45</v>
      </c>
      <c r="R187" s="8">
        <f t="shared" si="33"/>
        <v>3584.1128252788103</v>
      </c>
      <c r="S187" s="4">
        <v>1</v>
      </c>
      <c r="T187" s="9">
        <f t="shared" si="29"/>
        <v>3584.1128252788103</v>
      </c>
      <c r="U187" s="9">
        <f t="shared" si="37"/>
        <v>3.5841128252788104</v>
      </c>
      <c r="V187" s="5">
        <v>130</v>
      </c>
      <c r="W187" s="7">
        <f t="shared" si="30"/>
        <v>465.93466728624537</v>
      </c>
      <c r="X187" s="5"/>
      <c r="Y187" s="5"/>
      <c r="Z187" s="5"/>
      <c r="AA187" s="2">
        <f t="shared" si="36"/>
        <v>465.93466728624537</v>
      </c>
    </row>
    <row r="188" spans="1:27" ht="28.5" customHeight="1" x14ac:dyDescent="0.25">
      <c r="A188" s="5">
        <f>MAX($A$9:A187)+1</f>
        <v>114</v>
      </c>
      <c r="B188" s="5"/>
      <c r="C188" s="5"/>
      <c r="D188" s="5"/>
      <c r="E188" s="5"/>
      <c r="F188" s="39" t="s">
        <v>463</v>
      </c>
      <c r="G188" s="17"/>
      <c r="H188" s="4" t="s">
        <v>42</v>
      </c>
      <c r="I188" s="4"/>
      <c r="J188" s="4">
        <v>35</v>
      </c>
      <c r="K188" s="4">
        <v>14.5</v>
      </c>
      <c r="L188" s="7">
        <f t="shared" si="26"/>
        <v>507.5</v>
      </c>
      <c r="M188" s="7">
        <f t="shared" si="27"/>
        <v>47.165427509293679</v>
      </c>
      <c r="N188" s="5"/>
      <c r="O188" s="4">
        <v>12566</v>
      </c>
      <c r="P188" s="5"/>
      <c r="Q188" s="4">
        <v>0.45</v>
      </c>
      <c r="R188" s="8">
        <f t="shared" si="33"/>
        <v>2667.0634293680296</v>
      </c>
      <c r="S188" s="4">
        <v>1</v>
      </c>
      <c r="T188" s="9">
        <f t="shared" si="29"/>
        <v>2667.0634293680296</v>
      </c>
      <c r="U188" s="9">
        <f t="shared" ref="U188:U189" si="38">SUM(T188/1000)</f>
        <v>2.6670634293680298</v>
      </c>
      <c r="V188" s="5">
        <v>130</v>
      </c>
      <c r="W188" s="7">
        <f t="shared" si="30"/>
        <v>346.71824581784387</v>
      </c>
      <c r="X188" s="5"/>
      <c r="Y188" s="5"/>
      <c r="Z188" s="5"/>
      <c r="AA188" s="2">
        <f t="shared" si="36"/>
        <v>346.71824581784387</v>
      </c>
    </row>
    <row r="189" spans="1:27" ht="28.5" customHeight="1" x14ac:dyDescent="0.25">
      <c r="A189" s="5">
        <f>MAX($A$9:A188)+1</f>
        <v>115</v>
      </c>
      <c r="B189" s="5"/>
      <c r="C189" s="5"/>
      <c r="D189" s="5"/>
      <c r="E189" s="5"/>
      <c r="F189" s="39" t="s">
        <v>464</v>
      </c>
      <c r="G189" s="17"/>
      <c r="H189" s="4" t="s">
        <v>42</v>
      </c>
      <c r="I189" s="4"/>
      <c r="J189" s="4">
        <v>21</v>
      </c>
      <c r="K189" s="4">
        <v>12</v>
      </c>
      <c r="L189" s="7">
        <f t="shared" si="26"/>
        <v>252</v>
      </c>
      <c r="M189" s="7">
        <f t="shared" si="27"/>
        <v>23.42007434944238</v>
      </c>
      <c r="N189" s="5"/>
      <c r="O189" s="4">
        <v>12566</v>
      </c>
      <c r="P189" s="5"/>
      <c r="Q189" s="4">
        <v>0.45</v>
      </c>
      <c r="R189" s="8">
        <f t="shared" si="33"/>
        <v>1324.3349442379183</v>
      </c>
      <c r="S189" s="4">
        <v>1</v>
      </c>
      <c r="T189" s="9">
        <f t="shared" si="29"/>
        <v>1324.3349442379183</v>
      </c>
      <c r="U189" s="9">
        <f t="shared" si="38"/>
        <v>1.3243349442379182</v>
      </c>
      <c r="V189" s="5">
        <v>130</v>
      </c>
      <c r="W189" s="7">
        <f t="shared" si="30"/>
        <v>172.16354275092937</v>
      </c>
      <c r="X189" s="5"/>
      <c r="Y189" s="5"/>
      <c r="Z189" s="5"/>
      <c r="AA189" s="2">
        <f t="shared" si="36"/>
        <v>172.16354275092937</v>
      </c>
    </row>
    <row r="190" spans="1:27" ht="28.5" customHeight="1" x14ac:dyDescent="0.25">
      <c r="A190" s="5">
        <f>MAX($A$9:A189)+1</f>
        <v>116</v>
      </c>
      <c r="B190" s="5"/>
      <c r="C190" s="5"/>
      <c r="D190" s="5"/>
      <c r="E190" s="5"/>
      <c r="F190" s="4" t="s">
        <v>465</v>
      </c>
      <c r="G190" s="4" t="s">
        <v>34</v>
      </c>
      <c r="H190" s="4" t="s">
        <v>501</v>
      </c>
      <c r="I190" s="4"/>
      <c r="J190" s="4">
        <v>20</v>
      </c>
      <c r="K190" s="4">
        <v>20</v>
      </c>
      <c r="L190" s="7">
        <f t="shared" si="26"/>
        <v>400</v>
      </c>
      <c r="M190" s="7">
        <f t="shared" si="27"/>
        <v>37.174721189591082</v>
      </c>
      <c r="N190" s="5"/>
      <c r="O190" s="4">
        <v>940</v>
      </c>
      <c r="P190" s="5"/>
      <c r="Q190" s="4">
        <v>1</v>
      </c>
      <c r="R190" s="8">
        <f t="shared" si="33"/>
        <v>349.44237918215617</v>
      </c>
      <c r="S190" s="4">
        <v>1</v>
      </c>
      <c r="T190" s="9">
        <f t="shared" si="29"/>
        <v>349.44237918215617</v>
      </c>
      <c r="U190" s="9">
        <f t="shared" si="20"/>
        <v>0.34944237918215615</v>
      </c>
      <c r="V190" s="5">
        <v>200</v>
      </c>
      <c r="W190" s="7">
        <f t="shared" si="30"/>
        <v>69.888475836431226</v>
      </c>
      <c r="X190" s="5"/>
      <c r="Y190" s="5"/>
      <c r="Z190" s="5"/>
      <c r="AA190" s="2">
        <f t="shared" si="34"/>
        <v>69.888475836431226</v>
      </c>
    </row>
    <row r="191" spans="1:27" ht="28.5" customHeight="1" x14ac:dyDescent="0.25">
      <c r="A191" s="5">
        <f>MAX($A$9:A190)+1</f>
        <v>117</v>
      </c>
      <c r="B191" s="5"/>
      <c r="C191" s="5"/>
      <c r="D191" s="5"/>
      <c r="E191" s="5"/>
      <c r="F191" s="4" t="s">
        <v>133</v>
      </c>
      <c r="G191" s="4" t="s">
        <v>34</v>
      </c>
      <c r="H191" s="4" t="s">
        <v>35</v>
      </c>
      <c r="I191" s="4"/>
      <c r="J191" s="4">
        <v>27</v>
      </c>
      <c r="K191" s="4">
        <v>18</v>
      </c>
      <c r="L191" s="7">
        <f t="shared" si="26"/>
        <v>486</v>
      </c>
      <c r="M191" s="7">
        <f t="shared" si="27"/>
        <v>45.167286245353161</v>
      </c>
      <c r="N191" s="5"/>
      <c r="O191" s="4">
        <v>5692</v>
      </c>
      <c r="P191" s="5"/>
      <c r="Q191" s="4">
        <v>0.7</v>
      </c>
      <c r="R191" s="8">
        <f t="shared" si="33"/>
        <v>1799.6453531598513</v>
      </c>
      <c r="S191" s="4">
        <v>1</v>
      </c>
      <c r="T191" s="9">
        <f t="shared" si="29"/>
        <v>1799.6453531598513</v>
      </c>
      <c r="U191" s="9">
        <f t="shared" si="20"/>
        <v>1.7996453531598513</v>
      </c>
      <c r="V191" s="5">
        <v>70</v>
      </c>
      <c r="W191" s="7">
        <f t="shared" si="30"/>
        <v>125.97517472118959</v>
      </c>
      <c r="X191" s="5">
        <v>250</v>
      </c>
      <c r="Y191" s="5">
        <v>100</v>
      </c>
      <c r="Z191" s="5">
        <v>250</v>
      </c>
      <c r="AA191" s="2">
        <f t="shared" si="34"/>
        <v>725.97517472118966</v>
      </c>
    </row>
    <row r="192" spans="1:27" ht="28.5" customHeight="1" x14ac:dyDescent="0.25">
      <c r="A192" s="5">
        <f>MAX($A$9:A191)+1</f>
        <v>118</v>
      </c>
      <c r="B192" s="5"/>
      <c r="C192" s="5"/>
      <c r="D192" s="5"/>
      <c r="E192" s="5"/>
      <c r="F192" s="4" t="s">
        <v>134</v>
      </c>
      <c r="G192" s="4" t="s">
        <v>34</v>
      </c>
      <c r="H192" s="4" t="s">
        <v>42</v>
      </c>
      <c r="I192" s="4" t="s">
        <v>458</v>
      </c>
      <c r="J192" s="4">
        <v>31</v>
      </c>
      <c r="K192" s="4">
        <v>12</v>
      </c>
      <c r="L192" s="7">
        <f t="shared" si="26"/>
        <v>372</v>
      </c>
      <c r="M192" s="7">
        <f t="shared" si="27"/>
        <v>34.572490706319705</v>
      </c>
      <c r="N192" s="5"/>
      <c r="O192" s="4">
        <v>12566</v>
      </c>
      <c r="P192" s="5"/>
      <c r="Q192" s="4">
        <v>0.95</v>
      </c>
      <c r="R192" s="8">
        <f t="shared" si="33"/>
        <v>4127.1602230483268</v>
      </c>
      <c r="S192" s="4">
        <v>1</v>
      </c>
      <c r="T192" s="9">
        <f t="shared" si="29"/>
        <v>4127.1602230483268</v>
      </c>
      <c r="U192" s="9">
        <f t="shared" si="20"/>
        <v>4.1271602230483264</v>
      </c>
      <c r="V192" s="5">
        <v>130</v>
      </c>
      <c r="W192" s="7">
        <f t="shared" si="30"/>
        <v>536.53082899628248</v>
      </c>
      <c r="X192" s="5">
        <v>250</v>
      </c>
      <c r="Y192" s="5">
        <v>100</v>
      </c>
      <c r="Z192" s="5">
        <v>250</v>
      </c>
      <c r="AA192" s="2">
        <f t="shared" si="34"/>
        <v>1136.5308289962825</v>
      </c>
    </row>
    <row r="193" spans="1:27" ht="28.5" customHeight="1" x14ac:dyDescent="0.25">
      <c r="A193" s="5">
        <f>MAX($A$9:A192)+1</f>
        <v>119</v>
      </c>
      <c r="B193" s="5"/>
      <c r="C193" s="5"/>
      <c r="D193" s="5"/>
      <c r="E193" s="5"/>
      <c r="F193" s="4" t="s">
        <v>135</v>
      </c>
      <c r="G193" s="4" t="s">
        <v>34</v>
      </c>
      <c r="H193" s="4" t="s">
        <v>501</v>
      </c>
      <c r="I193" s="4"/>
      <c r="J193" s="4">
        <v>89</v>
      </c>
      <c r="K193" s="4">
        <v>25</v>
      </c>
      <c r="L193" s="7">
        <f t="shared" si="26"/>
        <v>2225</v>
      </c>
      <c r="M193" s="7">
        <f t="shared" si="27"/>
        <v>206.78438661710038</v>
      </c>
      <c r="N193" s="5"/>
      <c r="O193" s="4">
        <v>940</v>
      </c>
      <c r="P193" s="5"/>
      <c r="Q193" s="4">
        <v>1</v>
      </c>
      <c r="R193" s="8">
        <f t="shared" si="33"/>
        <v>1943.7732342007437</v>
      </c>
      <c r="S193" s="4">
        <v>1</v>
      </c>
      <c r="T193" s="9">
        <f t="shared" si="29"/>
        <v>1943.7732342007437</v>
      </c>
      <c r="U193" s="9">
        <f t="shared" si="20"/>
        <v>1.9437732342007437</v>
      </c>
      <c r="V193" s="5">
        <v>200</v>
      </c>
      <c r="W193" s="7">
        <f t="shared" si="30"/>
        <v>388.75464684014872</v>
      </c>
      <c r="X193" s="5"/>
      <c r="Y193" s="5"/>
      <c r="Z193" s="5"/>
      <c r="AA193" s="2">
        <f t="shared" si="34"/>
        <v>388.75464684014872</v>
      </c>
    </row>
    <row r="194" spans="1:27" ht="28.5" customHeight="1" x14ac:dyDescent="0.25">
      <c r="A194" s="5">
        <f>MAX($A$9:A193)+1</f>
        <v>120</v>
      </c>
      <c r="B194" s="5"/>
      <c r="C194" s="5"/>
      <c r="D194" s="5"/>
      <c r="E194" s="5"/>
      <c r="F194" s="4" t="s">
        <v>136</v>
      </c>
      <c r="G194" s="4" t="s">
        <v>34</v>
      </c>
      <c r="H194" s="4" t="s">
        <v>66</v>
      </c>
      <c r="I194" s="4" t="s">
        <v>451</v>
      </c>
      <c r="J194" s="4">
        <v>20</v>
      </c>
      <c r="K194" s="4">
        <v>15</v>
      </c>
      <c r="L194" s="7">
        <f t="shared" si="26"/>
        <v>300</v>
      </c>
      <c r="M194" s="7">
        <f t="shared" si="27"/>
        <v>27.881040892193308</v>
      </c>
      <c r="N194" s="5"/>
      <c r="O194" s="4">
        <v>8870</v>
      </c>
      <c r="P194" s="5"/>
      <c r="Q194" s="4">
        <v>0.85</v>
      </c>
      <c r="R194" s="8">
        <f t="shared" si="33"/>
        <v>2102.0910780669142</v>
      </c>
      <c r="S194" s="4">
        <v>1</v>
      </c>
      <c r="T194" s="9">
        <f t="shared" si="29"/>
        <v>2102.0910780669142</v>
      </c>
      <c r="U194" s="9">
        <f t="shared" si="20"/>
        <v>2.102091078066914</v>
      </c>
      <c r="V194" s="5">
        <v>110</v>
      </c>
      <c r="W194" s="7">
        <f t="shared" si="30"/>
        <v>231.23001858736055</v>
      </c>
      <c r="X194" s="5">
        <v>250</v>
      </c>
      <c r="Y194" s="5">
        <v>100</v>
      </c>
      <c r="Z194" s="5">
        <v>250</v>
      </c>
      <c r="AA194" s="2">
        <f t="shared" si="34"/>
        <v>831.23001858736052</v>
      </c>
    </row>
    <row r="195" spans="1:27" ht="28.5" customHeight="1" x14ac:dyDescent="0.25">
      <c r="A195" s="5">
        <f>MAX($A$9:A194)+1</f>
        <v>121</v>
      </c>
      <c r="B195" s="5"/>
      <c r="C195" s="5"/>
      <c r="D195" s="5"/>
      <c r="E195" s="5"/>
      <c r="F195" s="4" t="s">
        <v>137</v>
      </c>
      <c r="G195" s="4" t="s">
        <v>34</v>
      </c>
      <c r="H195" s="4" t="s">
        <v>35</v>
      </c>
      <c r="I195" s="4"/>
      <c r="J195" s="4">
        <v>18</v>
      </c>
      <c r="K195" s="4">
        <v>44</v>
      </c>
      <c r="L195" s="7">
        <f t="shared" si="26"/>
        <v>792</v>
      </c>
      <c r="M195" s="7">
        <f t="shared" si="27"/>
        <v>73.605947955390334</v>
      </c>
      <c r="N195" s="5"/>
      <c r="O195" s="4">
        <v>5692</v>
      </c>
      <c r="P195" s="5"/>
      <c r="Q195" s="4">
        <v>0.6</v>
      </c>
      <c r="R195" s="8">
        <f t="shared" si="33"/>
        <v>2513.7903345724903</v>
      </c>
      <c r="S195" s="4">
        <v>1</v>
      </c>
      <c r="T195" s="9">
        <f t="shared" si="29"/>
        <v>2513.7903345724903</v>
      </c>
      <c r="U195" s="9">
        <f t="shared" si="20"/>
        <v>2.5137903345724903</v>
      </c>
      <c r="V195" s="5">
        <v>70</v>
      </c>
      <c r="W195" s="7">
        <f t="shared" si="30"/>
        <v>175.96532342007433</v>
      </c>
      <c r="X195" s="5">
        <v>250</v>
      </c>
      <c r="Y195" s="5">
        <v>100</v>
      </c>
      <c r="Z195" s="5">
        <v>250</v>
      </c>
      <c r="AA195" s="2">
        <f t="shared" si="34"/>
        <v>775.96532342007436</v>
      </c>
    </row>
    <row r="196" spans="1:27" ht="28.5" customHeight="1" x14ac:dyDescent="0.25">
      <c r="A196" s="5">
        <f>MAX($A$9:A195)+1</f>
        <v>122</v>
      </c>
      <c r="B196" s="5"/>
      <c r="C196" s="5"/>
      <c r="D196" s="5"/>
      <c r="E196" s="5"/>
      <c r="F196" s="17" t="s">
        <v>138</v>
      </c>
      <c r="G196" s="4" t="s">
        <v>34</v>
      </c>
      <c r="H196" s="4" t="s">
        <v>56</v>
      </c>
      <c r="I196" s="4"/>
      <c r="J196" s="4">
        <v>20</v>
      </c>
      <c r="K196" s="4">
        <v>36</v>
      </c>
      <c r="L196" s="7">
        <f t="shared" si="26"/>
        <v>720</v>
      </c>
      <c r="M196" s="7">
        <f t="shared" si="27"/>
        <v>66.914498141263948</v>
      </c>
      <c r="N196" s="5"/>
      <c r="O196" s="4">
        <v>5692</v>
      </c>
      <c r="P196" s="5"/>
      <c r="Q196" s="4">
        <v>0.75</v>
      </c>
      <c r="R196" s="8">
        <f t="shared" si="33"/>
        <v>2856.5799256505584</v>
      </c>
      <c r="S196" s="4">
        <v>1</v>
      </c>
      <c r="T196" s="9">
        <f t="shared" si="29"/>
        <v>2856.5799256505584</v>
      </c>
      <c r="U196" s="9">
        <f>SUM(T196/1000)</f>
        <v>2.8565799256505584</v>
      </c>
      <c r="V196" s="5">
        <v>70</v>
      </c>
      <c r="W196" s="7">
        <f t="shared" si="30"/>
        <v>199.96059479553909</v>
      </c>
      <c r="X196" s="5">
        <v>250</v>
      </c>
      <c r="Y196" s="5">
        <v>100</v>
      </c>
      <c r="Z196" s="5">
        <v>250</v>
      </c>
      <c r="AA196" s="2">
        <f>SUM(W196:Z196)</f>
        <v>799.96059479553912</v>
      </c>
    </row>
    <row r="197" spans="1:27" ht="28.5" customHeight="1" x14ac:dyDescent="0.25">
      <c r="A197" s="5">
        <f>MAX($A$9:A196)+1</f>
        <v>123</v>
      </c>
      <c r="B197" s="5"/>
      <c r="C197" s="5"/>
      <c r="D197" s="5"/>
      <c r="E197" s="5"/>
      <c r="F197" s="4" t="s">
        <v>466</v>
      </c>
      <c r="G197" s="4" t="s">
        <v>34</v>
      </c>
      <c r="H197" s="4" t="s">
        <v>35</v>
      </c>
      <c r="I197" s="4"/>
      <c r="J197" s="4">
        <v>12</v>
      </c>
      <c r="K197" s="4">
        <v>36</v>
      </c>
      <c r="L197" s="7">
        <f t="shared" si="26"/>
        <v>432</v>
      </c>
      <c r="M197" s="7">
        <f t="shared" si="27"/>
        <v>40.148698884758367</v>
      </c>
      <c r="N197" s="5"/>
      <c r="O197" s="4">
        <v>5692</v>
      </c>
      <c r="P197" s="5"/>
      <c r="Q197" s="4">
        <v>0.6</v>
      </c>
      <c r="R197" s="8">
        <f t="shared" si="33"/>
        <v>1371.1583643122678</v>
      </c>
      <c r="S197" s="4">
        <v>1</v>
      </c>
      <c r="T197" s="9">
        <f t="shared" si="29"/>
        <v>1371.1583643122678</v>
      </c>
      <c r="U197" s="9">
        <f t="shared" si="20"/>
        <v>1.3711583643122678</v>
      </c>
      <c r="V197" s="5">
        <v>70</v>
      </c>
      <c r="W197" s="7">
        <f t="shared" si="30"/>
        <v>95.981085501858743</v>
      </c>
      <c r="X197" s="5">
        <v>250</v>
      </c>
      <c r="Y197" s="5">
        <v>100</v>
      </c>
      <c r="Z197" s="5">
        <v>250</v>
      </c>
      <c r="AA197" s="2">
        <f t="shared" si="34"/>
        <v>695.98108550185873</v>
      </c>
    </row>
    <row r="198" spans="1:27" ht="28.5" customHeight="1" x14ac:dyDescent="0.25">
      <c r="A198" s="75">
        <f>MAX($A$9:A197)+1</f>
        <v>124</v>
      </c>
      <c r="B198" s="5"/>
      <c r="C198" s="5"/>
      <c r="D198" s="5"/>
      <c r="E198" s="5"/>
      <c r="F198" s="72" t="s">
        <v>139</v>
      </c>
      <c r="G198" s="72" t="s">
        <v>34</v>
      </c>
      <c r="H198" s="4" t="s">
        <v>35</v>
      </c>
      <c r="I198" s="4"/>
      <c r="J198" s="4">
        <v>34</v>
      </c>
      <c r="K198" s="4">
        <v>19</v>
      </c>
      <c r="L198" s="7">
        <f t="shared" si="26"/>
        <v>646</v>
      </c>
      <c r="M198" s="7">
        <f t="shared" si="27"/>
        <v>60.037174721189594</v>
      </c>
      <c r="N198" s="5"/>
      <c r="O198" s="4">
        <v>5692</v>
      </c>
      <c r="P198" s="5"/>
      <c r="Q198" s="4">
        <v>0.6</v>
      </c>
      <c r="R198" s="8">
        <f t="shared" si="33"/>
        <v>2050.389591078067</v>
      </c>
      <c r="S198" s="4">
        <v>1</v>
      </c>
      <c r="T198" s="9">
        <f t="shared" si="29"/>
        <v>2050.389591078067</v>
      </c>
      <c r="U198" s="9">
        <f t="shared" si="20"/>
        <v>2.050389591078067</v>
      </c>
      <c r="V198" s="5">
        <v>70</v>
      </c>
      <c r="W198" s="7">
        <f t="shared" si="30"/>
        <v>143.52727137546469</v>
      </c>
      <c r="X198" s="5">
        <v>250</v>
      </c>
      <c r="Y198" s="5">
        <v>100</v>
      </c>
      <c r="Z198" s="5">
        <v>250</v>
      </c>
      <c r="AA198" s="2">
        <f t="shared" si="34"/>
        <v>743.52727137546469</v>
      </c>
    </row>
    <row r="199" spans="1:27" ht="28.5" customHeight="1" x14ac:dyDescent="0.25">
      <c r="A199" s="76"/>
      <c r="B199" s="5"/>
      <c r="C199" s="5"/>
      <c r="D199" s="5"/>
      <c r="E199" s="5"/>
      <c r="F199" s="73"/>
      <c r="G199" s="73"/>
      <c r="H199" s="4" t="s">
        <v>42</v>
      </c>
      <c r="I199" s="4" t="s">
        <v>458</v>
      </c>
      <c r="J199" s="4">
        <v>12</v>
      </c>
      <c r="K199" s="4">
        <v>24</v>
      </c>
      <c r="L199" s="7">
        <f t="shared" si="26"/>
        <v>288</v>
      </c>
      <c r="M199" s="7">
        <f t="shared" si="27"/>
        <v>26.765799256505577</v>
      </c>
      <c r="N199" s="5"/>
      <c r="O199" s="4">
        <v>12566</v>
      </c>
      <c r="P199" s="5"/>
      <c r="Q199" s="4">
        <v>0.95</v>
      </c>
      <c r="R199" s="8">
        <f t="shared" si="33"/>
        <v>3195.2208178438659</v>
      </c>
      <c r="S199" s="4">
        <v>1</v>
      </c>
      <c r="T199" s="9">
        <f t="shared" si="29"/>
        <v>3195.2208178438659</v>
      </c>
      <c r="U199" s="9">
        <f t="shared" si="20"/>
        <v>3.1952208178438659</v>
      </c>
      <c r="V199" s="5">
        <v>130</v>
      </c>
      <c r="W199" s="7">
        <f t="shared" si="30"/>
        <v>415.37870631970259</v>
      </c>
      <c r="X199" s="5"/>
      <c r="Y199" s="5"/>
      <c r="Z199" s="5"/>
      <c r="AA199" s="2">
        <f t="shared" si="34"/>
        <v>415.37870631970259</v>
      </c>
    </row>
    <row r="200" spans="1:27" ht="28.5" customHeight="1" x14ac:dyDescent="0.25">
      <c r="A200" s="5">
        <f>MAX($A$9:A198)+1</f>
        <v>125</v>
      </c>
      <c r="B200" s="5"/>
      <c r="C200" s="5"/>
      <c r="D200" s="5"/>
      <c r="E200" s="5"/>
      <c r="F200" s="4" t="s">
        <v>140</v>
      </c>
      <c r="G200" s="4" t="s">
        <v>34</v>
      </c>
      <c r="H200" s="4" t="s">
        <v>35</v>
      </c>
      <c r="I200" s="4"/>
      <c r="J200" s="4">
        <v>34</v>
      </c>
      <c r="K200" s="4">
        <v>19</v>
      </c>
      <c r="L200" s="7">
        <f t="shared" si="26"/>
        <v>646</v>
      </c>
      <c r="M200" s="7">
        <f t="shared" si="27"/>
        <v>60.037174721189594</v>
      </c>
      <c r="N200" s="5"/>
      <c r="O200" s="4">
        <v>5692</v>
      </c>
      <c r="P200" s="5"/>
      <c r="Q200" s="4">
        <v>0.6</v>
      </c>
      <c r="R200" s="8">
        <f t="shared" si="33"/>
        <v>2050.389591078067</v>
      </c>
      <c r="S200" s="4">
        <v>1</v>
      </c>
      <c r="T200" s="9">
        <f t="shared" si="29"/>
        <v>2050.389591078067</v>
      </c>
      <c r="U200" s="9">
        <f t="shared" si="20"/>
        <v>2.050389591078067</v>
      </c>
      <c r="V200" s="5">
        <v>70</v>
      </c>
      <c r="W200" s="7">
        <f t="shared" si="30"/>
        <v>143.52727137546469</v>
      </c>
      <c r="X200" s="5">
        <v>250</v>
      </c>
      <c r="Y200" s="5">
        <v>100</v>
      </c>
      <c r="Z200" s="5">
        <v>250</v>
      </c>
      <c r="AA200" s="2">
        <f t="shared" si="34"/>
        <v>743.52727137546469</v>
      </c>
    </row>
    <row r="201" spans="1:27" ht="28.5" customHeight="1" x14ac:dyDescent="0.25">
      <c r="A201" s="5">
        <f>MAX($A$9:A200)+1</f>
        <v>126</v>
      </c>
      <c r="B201" s="5"/>
      <c r="C201" s="5"/>
      <c r="D201" s="5"/>
      <c r="E201" s="5"/>
      <c r="F201" s="4" t="s">
        <v>540</v>
      </c>
      <c r="G201" s="4" t="s">
        <v>34</v>
      </c>
      <c r="H201" s="4" t="s">
        <v>35</v>
      </c>
      <c r="I201" s="4"/>
      <c r="J201" s="4">
        <v>31</v>
      </c>
      <c r="K201" s="4">
        <v>27</v>
      </c>
      <c r="L201" s="7">
        <f t="shared" ref="L201:L264" si="39">SUM(J201*K201)</f>
        <v>837</v>
      </c>
      <c r="M201" s="7">
        <f t="shared" ref="M201:M264" si="40">SUM(L201/10.76)</f>
        <v>77.788104089219331</v>
      </c>
      <c r="N201" s="5"/>
      <c r="O201" s="4">
        <v>5692</v>
      </c>
      <c r="P201" s="5"/>
      <c r="Q201" s="4">
        <v>0.85</v>
      </c>
      <c r="R201" s="8">
        <f t="shared" si="33"/>
        <v>3763.5440520446095</v>
      </c>
      <c r="S201" s="4">
        <v>1</v>
      </c>
      <c r="T201" s="9">
        <f t="shared" ref="T201:T264" si="41">SUM(R201*S201)</f>
        <v>3763.5440520446095</v>
      </c>
      <c r="U201" s="9">
        <f t="shared" si="20"/>
        <v>3.7635440520446095</v>
      </c>
      <c r="V201" s="5">
        <v>70</v>
      </c>
      <c r="W201" s="7">
        <f t="shared" ref="W201:W264" si="42">+U201*V201</f>
        <v>263.44808364312269</v>
      </c>
      <c r="X201" s="5">
        <v>250</v>
      </c>
      <c r="Y201" s="5">
        <v>100</v>
      </c>
      <c r="Z201" s="5">
        <v>250</v>
      </c>
      <c r="AA201" s="2">
        <f t="shared" si="34"/>
        <v>863.44808364312269</v>
      </c>
    </row>
    <row r="202" spans="1:27" ht="28.5" customHeight="1" x14ac:dyDescent="0.25">
      <c r="A202" s="75">
        <f>MAX($A$9:A201)+1</f>
        <v>127</v>
      </c>
      <c r="B202" s="5"/>
      <c r="C202" s="5"/>
      <c r="D202" s="5"/>
      <c r="E202" s="75"/>
      <c r="F202" s="72" t="s">
        <v>141</v>
      </c>
      <c r="G202" s="72" t="s">
        <v>34</v>
      </c>
      <c r="H202" s="4" t="s">
        <v>35</v>
      </c>
      <c r="I202" s="4"/>
      <c r="J202" s="4">
        <v>13</v>
      </c>
      <c r="K202" s="4">
        <v>12</v>
      </c>
      <c r="L202" s="7">
        <f t="shared" si="39"/>
        <v>156</v>
      </c>
      <c r="M202" s="7">
        <f t="shared" si="40"/>
        <v>14.498141263940521</v>
      </c>
      <c r="N202" s="5"/>
      <c r="O202" s="4">
        <v>5692</v>
      </c>
      <c r="P202" s="5"/>
      <c r="Q202" s="4">
        <v>0.6</v>
      </c>
      <c r="R202" s="8">
        <f t="shared" si="33"/>
        <v>495.14052044609662</v>
      </c>
      <c r="S202" s="4">
        <v>1</v>
      </c>
      <c r="T202" s="9">
        <f t="shared" si="41"/>
        <v>495.14052044609662</v>
      </c>
      <c r="U202" s="9">
        <f t="shared" si="20"/>
        <v>0.49514052044609663</v>
      </c>
      <c r="V202" s="5">
        <v>70</v>
      </c>
      <c r="W202" s="7">
        <f t="shared" si="42"/>
        <v>34.659836431226765</v>
      </c>
      <c r="X202" s="5">
        <v>250</v>
      </c>
      <c r="Y202" s="5">
        <v>100</v>
      </c>
      <c r="Z202" s="5">
        <v>250</v>
      </c>
      <c r="AA202" s="2">
        <f t="shared" si="34"/>
        <v>634.65983643122672</v>
      </c>
    </row>
    <row r="203" spans="1:27" ht="28.5" customHeight="1" x14ac:dyDescent="0.25">
      <c r="A203" s="76"/>
      <c r="B203" s="5"/>
      <c r="C203" s="5"/>
      <c r="D203" s="5"/>
      <c r="E203" s="76"/>
      <c r="F203" s="73"/>
      <c r="G203" s="73"/>
      <c r="H203" s="4" t="s">
        <v>66</v>
      </c>
      <c r="I203" s="4" t="s">
        <v>451</v>
      </c>
      <c r="J203" s="4">
        <v>15</v>
      </c>
      <c r="K203" s="4">
        <v>20</v>
      </c>
      <c r="L203" s="7">
        <f t="shared" si="39"/>
        <v>300</v>
      </c>
      <c r="M203" s="7">
        <f t="shared" si="40"/>
        <v>27.881040892193308</v>
      </c>
      <c r="N203" s="5"/>
      <c r="O203" s="4">
        <v>8870</v>
      </c>
      <c r="P203" s="5"/>
      <c r="Q203" s="4">
        <v>0.6</v>
      </c>
      <c r="R203" s="8">
        <f t="shared" si="33"/>
        <v>1483.8289962825279</v>
      </c>
      <c r="S203" s="4">
        <v>1</v>
      </c>
      <c r="T203" s="9">
        <f t="shared" si="41"/>
        <v>1483.8289962825279</v>
      </c>
      <c r="U203" s="9">
        <f t="shared" si="20"/>
        <v>1.483828996282528</v>
      </c>
      <c r="V203" s="5">
        <v>110</v>
      </c>
      <c r="W203" s="7">
        <f t="shared" si="42"/>
        <v>163.22118959107809</v>
      </c>
      <c r="X203" s="5"/>
      <c r="Y203" s="5"/>
      <c r="Z203" s="5"/>
      <c r="AA203" s="2">
        <f t="shared" si="34"/>
        <v>163.22118959107809</v>
      </c>
    </row>
    <row r="204" spans="1:27" ht="28.5" customHeight="1" x14ac:dyDescent="0.25">
      <c r="A204" s="75">
        <f>MAX($A$9:A203)+1</f>
        <v>128</v>
      </c>
      <c r="B204" s="5"/>
      <c r="C204" s="5"/>
      <c r="D204" s="5"/>
      <c r="E204" s="75"/>
      <c r="F204" s="72" t="s">
        <v>142</v>
      </c>
      <c r="G204" s="72" t="s">
        <v>34</v>
      </c>
      <c r="H204" s="4" t="s">
        <v>56</v>
      </c>
      <c r="I204" s="4"/>
      <c r="J204" s="4">
        <v>41</v>
      </c>
      <c r="K204" s="4">
        <v>14</v>
      </c>
      <c r="L204" s="7">
        <f t="shared" si="39"/>
        <v>574</v>
      </c>
      <c r="M204" s="7">
        <f t="shared" si="40"/>
        <v>53.3457249070632</v>
      </c>
      <c r="N204" s="5"/>
      <c r="O204" s="4">
        <v>5692</v>
      </c>
      <c r="P204" s="5"/>
      <c r="Q204" s="4">
        <v>0.75</v>
      </c>
      <c r="R204" s="8">
        <f t="shared" si="33"/>
        <v>2277.3289962825279</v>
      </c>
      <c r="S204" s="4">
        <v>1</v>
      </c>
      <c r="T204" s="9">
        <f t="shared" si="41"/>
        <v>2277.3289962825279</v>
      </c>
      <c r="U204" s="9">
        <f t="shared" si="20"/>
        <v>2.2773289962825278</v>
      </c>
      <c r="V204" s="5">
        <v>70</v>
      </c>
      <c r="W204" s="7">
        <f t="shared" si="42"/>
        <v>159.41302973977696</v>
      </c>
      <c r="X204" s="5">
        <v>250</v>
      </c>
      <c r="Y204" s="5">
        <v>100</v>
      </c>
      <c r="Z204" s="5">
        <v>250</v>
      </c>
      <c r="AA204" s="2">
        <f t="shared" si="34"/>
        <v>759.4130297397769</v>
      </c>
    </row>
    <row r="205" spans="1:27" ht="28.5" customHeight="1" x14ac:dyDescent="0.25">
      <c r="A205" s="83"/>
      <c r="B205" s="5"/>
      <c r="C205" s="5"/>
      <c r="D205" s="5"/>
      <c r="E205" s="83"/>
      <c r="F205" s="74"/>
      <c r="G205" s="74"/>
      <c r="H205" s="4" t="s">
        <v>42</v>
      </c>
      <c r="I205" s="4" t="s">
        <v>458</v>
      </c>
      <c r="J205" s="4">
        <v>30</v>
      </c>
      <c r="K205" s="4">
        <v>13</v>
      </c>
      <c r="L205" s="7">
        <f t="shared" si="39"/>
        <v>390</v>
      </c>
      <c r="M205" s="7">
        <f t="shared" si="40"/>
        <v>36.245353159851305</v>
      </c>
      <c r="N205" s="5"/>
      <c r="O205" s="4">
        <v>12566</v>
      </c>
      <c r="P205" s="5"/>
      <c r="Q205" s="4">
        <v>0.9</v>
      </c>
      <c r="R205" s="8">
        <f t="shared" si="33"/>
        <v>4099.1319702602232</v>
      </c>
      <c r="S205" s="4">
        <v>1</v>
      </c>
      <c r="T205" s="9">
        <f t="shared" si="41"/>
        <v>4099.1319702602232</v>
      </c>
      <c r="U205" s="9">
        <f t="shared" si="20"/>
        <v>4.0991319702602231</v>
      </c>
      <c r="V205" s="5">
        <v>130</v>
      </c>
      <c r="W205" s="7">
        <f t="shared" si="42"/>
        <v>532.88715613382897</v>
      </c>
      <c r="X205" s="5"/>
      <c r="Y205" s="5"/>
      <c r="Z205" s="5"/>
      <c r="AA205" s="2">
        <f t="shared" si="34"/>
        <v>532.88715613382897</v>
      </c>
    </row>
    <row r="206" spans="1:27" ht="28.5" customHeight="1" x14ac:dyDescent="0.25">
      <c r="A206" s="76"/>
      <c r="B206" s="5"/>
      <c r="C206" s="5"/>
      <c r="D206" s="5"/>
      <c r="E206" s="76"/>
      <c r="F206" s="73"/>
      <c r="G206" s="73"/>
      <c r="H206" s="4" t="s">
        <v>66</v>
      </c>
      <c r="I206" s="4"/>
      <c r="J206" s="4">
        <v>30</v>
      </c>
      <c r="K206" s="4">
        <v>9</v>
      </c>
      <c r="L206" s="7">
        <f t="shared" si="39"/>
        <v>270</v>
      </c>
      <c r="M206" s="7">
        <f t="shared" si="40"/>
        <v>25.092936802973977</v>
      </c>
      <c r="N206" s="5"/>
      <c r="O206" s="4">
        <v>8870</v>
      </c>
      <c r="P206" s="5"/>
      <c r="Q206" s="4">
        <v>0.6</v>
      </c>
      <c r="R206" s="8">
        <f t="shared" si="33"/>
        <v>1335.4460966542749</v>
      </c>
      <c r="S206" s="4">
        <v>1</v>
      </c>
      <c r="T206" s="9">
        <f t="shared" si="41"/>
        <v>1335.4460966542749</v>
      </c>
      <c r="U206" s="9">
        <f t="shared" si="20"/>
        <v>1.3354460966542749</v>
      </c>
      <c r="V206" s="5">
        <v>110</v>
      </c>
      <c r="W206" s="7">
        <f t="shared" si="42"/>
        <v>146.89907063197023</v>
      </c>
      <c r="X206" s="5"/>
      <c r="Y206" s="5"/>
      <c r="Z206" s="5"/>
      <c r="AA206" s="2">
        <f t="shared" si="34"/>
        <v>146.89907063197023</v>
      </c>
    </row>
    <row r="207" spans="1:27" ht="28.5" customHeight="1" x14ac:dyDescent="0.25">
      <c r="A207" s="10">
        <f>MAX($A$9:A206)+1</f>
        <v>129</v>
      </c>
      <c r="B207" s="5"/>
      <c r="C207" s="5"/>
      <c r="D207" s="5"/>
      <c r="E207" s="10"/>
      <c r="F207" s="12" t="s">
        <v>143</v>
      </c>
      <c r="G207" s="12" t="s">
        <v>34</v>
      </c>
      <c r="H207" s="4" t="s">
        <v>35</v>
      </c>
      <c r="I207" s="4"/>
      <c r="J207" s="4">
        <v>41</v>
      </c>
      <c r="K207" s="4">
        <v>13</v>
      </c>
      <c r="L207" s="7">
        <f t="shared" si="39"/>
        <v>533</v>
      </c>
      <c r="M207" s="7">
        <f t="shared" si="40"/>
        <v>49.535315985130111</v>
      </c>
      <c r="N207" s="5"/>
      <c r="O207" s="4">
        <v>5692</v>
      </c>
      <c r="P207" s="5"/>
      <c r="Q207" s="4">
        <v>0.6</v>
      </c>
      <c r="R207" s="8">
        <f t="shared" si="33"/>
        <v>1691.7301115241632</v>
      </c>
      <c r="S207" s="4">
        <v>1</v>
      </c>
      <c r="T207" s="9">
        <f t="shared" si="41"/>
        <v>1691.7301115241632</v>
      </c>
      <c r="U207" s="9">
        <f t="shared" si="20"/>
        <v>1.6917301115241632</v>
      </c>
      <c r="V207" s="5">
        <v>70</v>
      </c>
      <c r="W207" s="7">
        <f t="shared" si="42"/>
        <v>118.42110780669142</v>
      </c>
      <c r="X207" s="5">
        <v>250</v>
      </c>
      <c r="Y207" s="5">
        <v>100</v>
      </c>
      <c r="Z207" s="5">
        <v>250</v>
      </c>
      <c r="AA207" s="2">
        <f t="shared" si="34"/>
        <v>718.42110780669145</v>
      </c>
    </row>
    <row r="208" spans="1:27" ht="28.5" customHeight="1" x14ac:dyDescent="0.25">
      <c r="A208" s="78">
        <f>MAX($A$9:A207)+1</f>
        <v>130</v>
      </c>
      <c r="B208" s="5"/>
      <c r="C208" s="5"/>
      <c r="D208" s="5"/>
      <c r="E208" s="78"/>
      <c r="F208" s="77" t="s">
        <v>144</v>
      </c>
      <c r="G208" s="72" t="s">
        <v>34</v>
      </c>
      <c r="H208" s="4" t="s">
        <v>35</v>
      </c>
      <c r="I208" s="4"/>
      <c r="J208" s="4">
        <v>23</v>
      </c>
      <c r="K208" s="4">
        <v>20</v>
      </c>
      <c r="L208" s="7">
        <f t="shared" si="39"/>
        <v>460</v>
      </c>
      <c r="M208" s="7">
        <f t="shared" si="40"/>
        <v>42.750929368029738</v>
      </c>
      <c r="N208" s="5"/>
      <c r="O208" s="4">
        <v>5692</v>
      </c>
      <c r="P208" s="5"/>
      <c r="Q208" s="4">
        <v>0.6</v>
      </c>
      <c r="R208" s="8">
        <f t="shared" si="33"/>
        <v>1460.0297397769516</v>
      </c>
      <c r="S208" s="4">
        <v>1</v>
      </c>
      <c r="T208" s="9">
        <f t="shared" si="41"/>
        <v>1460.0297397769516</v>
      </c>
      <c r="U208" s="9">
        <f t="shared" si="20"/>
        <v>1.4600297397769515</v>
      </c>
      <c r="V208" s="5">
        <v>70</v>
      </c>
      <c r="W208" s="7">
        <f t="shared" si="42"/>
        <v>102.20208178438661</v>
      </c>
      <c r="X208" s="5">
        <v>250</v>
      </c>
      <c r="Y208" s="5">
        <v>100</v>
      </c>
      <c r="Z208" s="5">
        <v>250</v>
      </c>
      <c r="AA208" s="2">
        <f t="shared" si="34"/>
        <v>702.20208178438656</v>
      </c>
    </row>
    <row r="209" spans="1:27" ht="28.5" customHeight="1" x14ac:dyDescent="0.25">
      <c r="A209" s="78"/>
      <c r="B209" s="5"/>
      <c r="C209" s="5"/>
      <c r="D209" s="5"/>
      <c r="E209" s="78"/>
      <c r="F209" s="77"/>
      <c r="G209" s="73"/>
      <c r="H209" s="4" t="s">
        <v>42</v>
      </c>
      <c r="I209" s="4" t="s">
        <v>458</v>
      </c>
      <c r="J209" s="4">
        <v>23</v>
      </c>
      <c r="K209" s="4">
        <v>20</v>
      </c>
      <c r="L209" s="7">
        <f t="shared" si="39"/>
        <v>460</v>
      </c>
      <c r="M209" s="7">
        <f t="shared" si="40"/>
        <v>42.750929368029738</v>
      </c>
      <c r="N209" s="5"/>
      <c r="O209" s="4">
        <v>12566</v>
      </c>
      <c r="P209" s="5"/>
      <c r="Q209" s="4">
        <v>0.9</v>
      </c>
      <c r="R209" s="8">
        <f t="shared" si="33"/>
        <v>4834.8736059479552</v>
      </c>
      <c r="S209" s="4">
        <v>1</v>
      </c>
      <c r="T209" s="9">
        <f t="shared" si="41"/>
        <v>4834.8736059479552</v>
      </c>
      <c r="U209" s="9">
        <f t="shared" si="20"/>
        <v>4.8348736059479549</v>
      </c>
      <c r="V209" s="5">
        <v>130</v>
      </c>
      <c r="W209" s="7">
        <f t="shared" si="42"/>
        <v>628.53356877323415</v>
      </c>
      <c r="X209" s="5"/>
      <c r="Y209" s="5"/>
      <c r="Z209" s="5"/>
      <c r="AA209" s="2">
        <f t="shared" si="34"/>
        <v>628.53356877323415</v>
      </c>
    </row>
    <row r="210" spans="1:27" ht="28.5" customHeight="1" x14ac:dyDescent="0.25">
      <c r="A210" s="78">
        <f>MAX($A$9:A209)+1</f>
        <v>131</v>
      </c>
      <c r="B210" s="5"/>
      <c r="C210" s="5"/>
      <c r="D210" s="5"/>
      <c r="E210" s="78"/>
      <c r="F210" s="77" t="s">
        <v>145</v>
      </c>
      <c r="G210" s="72" t="s">
        <v>34</v>
      </c>
      <c r="H210" s="4" t="s">
        <v>35</v>
      </c>
      <c r="I210" s="4"/>
      <c r="J210" s="4">
        <v>23</v>
      </c>
      <c r="K210" s="4">
        <v>20</v>
      </c>
      <c r="L210" s="7">
        <f t="shared" si="39"/>
        <v>460</v>
      </c>
      <c r="M210" s="7">
        <f t="shared" si="40"/>
        <v>42.750929368029738</v>
      </c>
      <c r="N210" s="5"/>
      <c r="O210" s="4">
        <v>5692</v>
      </c>
      <c r="P210" s="5"/>
      <c r="Q210" s="4">
        <v>0.6</v>
      </c>
      <c r="R210" s="8">
        <f t="shared" si="33"/>
        <v>1460.0297397769516</v>
      </c>
      <c r="S210" s="4">
        <v>1</v>
      </c>
      <c r="T210" s="9">
        <f t="shared" si="41"/>
        <v>1460.0297397769516</v>
      </c>
      <c r="U210" s="9">
        <f t="shared" si="20"/>
        <v>1.4600297397769515</v>
      </c>
      <c r="V210" s="5">
        <v>70</v>
      </c>
      <c r="W210" s="7">
        <f t="shared" si="42"/>
        <v>102.20208178438661</v>
      </c>
      <c r="X210" s="5">
        <v>250</v>
      </c>
      <c r="Y210" s="5">
        <v>100</v>
      </c>
      <c r="Z210" s="5">
        <v>250</v>
      </c>
      <c r="AA210" s="2">
        <f t="shared" si="34"/>
        <v>702.20208178438656</v>
      </c>
    </row>
    <row r="211" spans="1:27" s="20" customFormat="1" ht="28.5" customHeight="1" x14ac:dyDescent="0.25">
      <c r="A211" s="78"/>
      <c r="B211" s="4"/>
      <c r="C211" s="4"/>
      <c r="D211" s="4"/>
      <c r="E211" s="78"/>
      <c r="F211" s="77"/>
      <c r="G211" s="73"/>
      <c r="H211" s="4" t="s">
        <v>146</v>
      </c>
      <c r="I211" s="4" t="s">
        <v>458</v>
      </c>
      <c r="J211" s="4">
        <v>23</v>
      </c>
      <c r="K211" s="4">
        <v>12</v>
      </c>
      <c r="L211" s="7">
        <f t="shared" si="39"/>
        <v>276</v>
      </c>
      <c r="M211" s="7">
        <f t="shared" si="40"/>
        <v>25.650557620817846</v>
      </c>
      <c r="N211" s="4"/>
      <c r="O211" s="4">
        <v>12566</v>
      </c>
      <c r="P211" s="4"/>
      <c r="Q211" s="4">
        <v>0.85</v>
      </c>
      <c r="R211" s="8">
        <f t="shared" si="33"/>
        <v>2739.7617100371745</v>
      </c>
      <c r="S211" s="4">
        <v>1</v>
      </c>
      <c r="T211" s="9">
        <f t="shared" si="41"/>
        <v>2739.7617100371745</v>
      </c>
      <c r="U211" s="9">
        <f t="shared" si="20"/>
        <v>2.7397617100371745</v>
      </c>
      <c r="V211" s="4">
        <v>130</v>
      </c>
      <c r="W211" s="7">
        <f t="shared" si="42"/>
        <v>356.16902230483271</v>
      </c>
      <c r="X211" s="4">
        <v>250</v>
      </c>
      <c r="Y211" s="4">
        <v>100</v>
      </c>
      <c r="Z211" s="4">
        <v>250</v>
      </c>
      <c r="AA211" s="2">
        <f t="shared" si="34"/>
        <v>956.16902230483265</v>
      </c>
    </row>
    <row r="212" spans="1:27" ht="28.5" customHeight="1" x14ac:dyDescent="0.25">
      <c r="A212" s="78">
        <f>MAX($A$9:A211)+1</f>
        <v>132</v>
      </c>
      <c r="B212" s="5"/>
      <c r="C212" s="5"/>
      <c r="D212" s="5"/>
      <c r="E212" s="78"/>
      <c r="F212" s="77" t="s">
        <v>147</v>
      </c>
      <c r="G212" s="72" t="s">
        <v>34</v>
      </c>
      <c r="H212" s="4" t="s">
        <v>35</v>
      </c>
      <c r="I212" s="4"/>
      <c r="J212" s="4">
        <v>24</v>
      </c>
      <c r="K212" s="4">
        <v>19</v>
      </c>
      <c r="L212" s="7">
        <f t="shared" si="39"/>
        <v>456</v>
      </c>
      <c r="M212" s="7">
        <f t="shared" si="40"/>
        <v>42.37918215613383</v>
      </c>
      <c r="N212" s="5"/>
      <c r="O212" s="4">
        <v>5692</v>
      </c>
      <c r="P212" s="5"/>
      <c r="Q212" s="4">
        <v>0.6</v>
      </c>
      <c r="R212" s="8">
        <f t="shared" si="33"/>
        <v>1447.3338289962826</v>
      </c>
      <c r="S212" s="4">
        <v>1</v>
      </c>
      <c r="T212" s="9">
        <f t="shared" si="41"/>
        <v>1447.3338289962826</v>
      </c>
      <c r="U212" s="9">
        <f t="shared" si="20"/>
        <v>1.4473338289962825</v>
      </c>
      <c r="V212" s="5">
        <v>70</v>
      </c>
      <c r="W212" s="7">
        <f t="shared" si="42"/>
        <v>101.31336802973978</v>
      </c>
      <c r="X212" s="5">
        <v>250</v>
      </c>
      <c r="Y212" s="5">
        <v>100</v>
      </c>
      <c r="Z212" s="5">
        <v>250</v>
      </c>
      <c r="AA212" s="2">
        <f t="shared" si="34"/>
        <v>701.31336802973976</v>
      </c>
    </row>
    <row r="213" spans="1:27" ht="28.5" customHeight="1" x14ac:dyDescent="0.25">
      <c r="A213" s="78"/>
      <c r="B213" s="5"/>
      <c r="C213" s="5"/>
      <c r="D213" s="5"/>
      <c r="E213" s="78"/>
      <c r="F213" s="77"/>
      <c r="G213" s="73"/>
      <c r="H213" s="4" t="s">
        <v>42</v>
      </c>
      <c r="I213" s="4" t="s">
        <v>458</v>
      </c>
      <c r="J213" s="4">
        <v>24</v>
      </c>
      <c r="K213" s="4">
        <v>13</v>
      </c>
      <c r="L213" s="7">
        <f t="shared" si="39"/>
        <v>312</v>
      </c>
      <c r="M213" s="7">
        <f t="shared" si="40"/>
        <v>28.996282527881043</v>
      </c>
      <c r="N213" s="5"/>
      <c r="O213" s="4">
        <v>12566</v>
      </c>
      <c r="P213" s="5"/>
      <c r="Q213" s="4">
        <v>0.9</v>
      </c>
      <c r="R213" s="8">
        <f t="shared" si="33"/>
        <v>3279.3055762081785</v>
      </c>
      <c r="S213" s="4">
        <v>1</v>
      </c>
      <c r="T213" s="9">
        <f t="shared" si="41"/>
        <v>3279.3055762081785</v>
      </c>
      <c r="U213" s="9">
        <f>SUM(T213/1000)</f>
        <v>3.2793055762081784</v>
      </c>
      <c r="V213" s="5">
        <v>130</v>
      </c>
      <c r="W213" s="7">
        <f t="shared" si="42"/>
        <v>426.30972490706318</v>
      </c>
      <c r="X213" s="5"/>
      <c r="Y213" s="5"/>
      <c r="Z213" s="5"/>
      <c r="AA213" s="2">
        <f t="shared" si="34"/>
        <v>426.30972490706318</v>
      </c>
    </row>
    <row r="214" spans="1:27" ht="28.5" customHeight="1" x14ac:dyDescent="0.25">
      <c r="A214" s="5">
        <f>MAX($A$9:A213)+1</f>
        <v>133</v>
      </c>
      <c r="B214" s="5"/>
      <c r="C214" s="5"/>
      <c r="D214" s="5"/>
      <c r="E214" s="5"/>
      <c r="F214" s="4" t="s">
        <v>148</v>
      </c>
      <c r="G214" s="4" t="s">
        <v>34</v>
      </c>
      <c r="H214" s="4" t="s">
        <v>42</v>
      </c>
      <c r="I214" s="4" t="s">
        <v>458</v>
      </c>
      <c r="J214" s="4">
        <v>24</v>
      </c>
      <c r="K214" s="4">
        <v>13</v>
      </c>
      <c r="L214" s="7">
        <f t="shared" si="39"/>
        <v>312</v>
      </c>
      <c r="M214" s="7">
        <f t="shared" si="40"/>
        <v>28.996282527881043</v>
      </c>
      <c r="N214" s="5"/>
      <c r="O214" s="4">
        <v>12566</v>
      </c>
      <c r="P214" s="5"/>
      <c r="Q214" s="4">
        <v>0.9</v>
      </c>
      <c r="R214" s="8">
        <f t="shared" si="33"/>
        <v>3279.3055762081785</v>
      </c>
      <c r="S214" s="4">
        <v>1</v>
      </c>
      <c r="T214" s="9">
        <f t="shared" si="41"/>
        <v>3279.3055762081785</v>
      </c>
      <c r="U214" s="9">
        <f t="shared" si="20"/>
        <v>3.2793055762081784</v>
      </c>
      <c r="V214" s="5">
        <v>130</v>
      </c>
      <c r="W214" s="7">
        <f t="shared" si="42"/>
        <v>426.30972490706318</v>
      </c>
      <c r="X214" s="5">
        <v>250</v>
      </c>
      <c r="Y214" s="5">
        <v>100</v>
      </c>
      <c r="Z214" s="5">
        <v>250</v>
      </c>
      <c r="AA214" s="2">
        <f t="shared" si="34"/>
        <v>1026.3097249070631</v>
      </c>
    </row>
    <row r="215" spans="1:27" ht="28.5" customHeight="1" x14ac:dyDescent="0.25">
      <c r="A215" s="75">
        <f>MAX($A$9:A214)+1</f>
        <v>134</v>
      </c>
      <c r="B215" s="5"/>
      <c r="C215" s="5"/>
      <c r="D215" s="5"/>
      <c r="E215" s="5"/>
      <c r="F215" s="72" t="s">
        <v>149</v>
      </c>
      <c r="G215" s="72" t="s">
        <v>34</v>
      </c>
      <c r="H215" s="4" t="s">
        <v>35</v>
      </c>
      <c r="I215" s="4"/>
      <c r="J215" s="4">
        <v>24</v>
      </c>
      <c r="K215" s="4">
        <v>19</v>
      </c>
      <c r="L215" s="7">
        <f t="shared" si="39"/>
        <v>456</v>
      </c>
      <c r="M215" s="7">
        <f t="shared" si="40"/>
        <v>42.37918215613383</v>
      </c>
      <c r="N215" s="5"/>
      <c r="O215" s="4">
        <v>5692</v>
      </c>
      <c r="P215" s="5"/>
      <c r="Q215" s="4">
        <v>0.6</v>
      </c>
      <c r="R215" s="8">
        <f t="shared" si="33"/>
        <v>1447.3338289962826</v>
      </c>
      <c r="S215" s="4">
        <v>1</v>
      </c>
      <c r="T215" s="9">
        <f t="shared" si="41"/>
        <v>1447.3338289962826</v>
      </c>
      <c r="U215" s="9">
        <f t="shared" si="20"/>
        <v>1.4473338289962825</v>
      </c>
      <c r="V215" s="5">
        <v>70</v>
      </c>
      <c r="W215" s="7">
        <f t="shared" si="42"/>
        <v>101.31336802973978</v>
      </c>
      <c r="X215" s="5">
        <v>250</v>
      </c>
      <c r="Y215" s="5">
        <v>100</v>
      </c>
      <c r="Z215" s="5">
        <v>250</v>
      </c>
      <c r="AA215" s="2">
        <f t="shared" si="34"/>
        <v>701.31336802973976</v>
      </c>
    </row>
    <row r="216" spans="1:27" ht="28.5" customHeight="1" x14ac:dyDescent="0.25">
      <c r="A216" s="76"/>
      <c r="B216" s="5"/>
      <c r="C216" s="5"/>
      <c r="D216" s="5"/>
      <c r="E216" s="5"/>
      <c r="F216" s="73"/>
      <c r="G216" s="73"/>
      <c r="H216" s="4" t="s">
        <v>42</v>
      </c>
      <c r="I216" s="4"/>
      <c r="J216" s="4">
        <v>35</v>
      </c>
      <c r="K216" s="4">
        <v>25</v>
      </c>
      <c r="L216" s="7">
        <f t="shared" si="39"/>
        <v>875</v>
      </c>
      <c r="M216" s="7">
        <f t="shared" si="40"/>
        <v>81.319702602230478</v>
      </c>
      <c r="N216" s="5"/>
      <c r="O216" s="4">
        <v>12566</v>
      </c>
      <c r="P216" s="5"/>
      <c r="Q216" s="4">
        <v>0.85</v>
      </c>
      <c r="R216" s="8">
        <f t="shared" si="33"/>
        <v>8685.8387546468384</v>
      </c>
      <c r="S216" s="4">
        <v>1</v>
      </c>
      <c r="T216" s="9">
        <f t="shared" si="41"/>
        <v>8685.8387546468384</v>
      </c>
      <c r="U216" s="9">
        <f t="shared" si="20"/>
        <v>8.6858387546468379</v>
      </c>
      <c r="V216" s="5">
        <v>130</v>
      </c>
      <c r="W216" s="7">
        <f t="shared" si="42"/>
        <v>1129.1590381040889</v>
      </c>
      <c r="X216" s="5"/>
      <c r="Y216" s="5"/>
      <c r="Z216" s="5"/>
      <c r="AA216" s="2">
        <f t="shared" si="34"/>
        <v>1129.1590381040889</v>
      </c>
    </row>
    <row r="217" spans="1:27" ht="28.5" customHeight="1" x14ac:dyDescent="0.25">
      <c r="A217" s="75">
        <f>MAX($A$9:A216)+1</f>
        <v>135</v>
      </c>
      <c r="B217" s="5"/>
      <c r="C217" s="5"/>
      <c r="D217" s="5"/>
      <c r="E217" s="75"/>
      <c r="F217" s="72" t="s">
        <v>150</v>
      </c>
      <c r="G217" s="72" t="s">
        <v>34</v>
      </c>
      <c r="H217" s="4" t="s">
        <v>42</v>
      </c>
      <c r="I217" s="4" t="s">
        <v>458</v>
      </c>
      <c r="J217" s="4">
        <v>28</v>
      </c>
      <c r="K217" s="4">
        <v>12</v>
      </c>
      <c r="L217" s="7">
        <f t="shared" si="39"/>
        <v>336</v>
      </c>
      <c r="M217" s="7">
        <f t="shared" si="40"/>
        <v>31.226765799256505</v>
      </c>
      <c r="N217" s="5"/>
      <c r="O217" s="4">
        <v>12566</v>
      </c>
      <c r="P217" s="5"/>
      <c r="Q217" s="4">
        <v>0.9</v>
      </c>
      <c r="R217" s="8">
        <f t="shared" si="33"/>
        <v>3531.559851301115</v>
      </c>
      <c r="S217" s="4">
        <v>1</v>
      </c>
      <c r="T217" s="9">
        <f t="shared" si="41"/>
        <v>3531.559851301115</v>
      </c>
      <c r="U217" s="9">
        <f t="shared" si="20"/>
        <v>3.531559851301115</v>
      </c>
      <c r="V217" s="5">
        <v>130</v>
      </c>
      <c r="W217" s="7">
        <f t="shared" si="42"/>
        <v>459.10278066914498</v>
      </c>
      <c r="X217" s="5">
        <v>250</v>
      </c>
      <c r="Y217" s="5">
        <v>100</v>
      </c>
      <c r="Z217" s="5">
        <v>250</v>
      </c>
      <c r="AA217" s="2">
        <f t="shared" si="34"/>
        <v>1059.102780669145</v>
      </c>
    </row>
    <row r="218" spans="1:27" ht="28.5" customHeight="1" x14ac:dyDescent="0.25">
      <c r="A218" s="83"/>
      <c r="B218" s="5"/>
      <c r="C218" s="5"/>
      <c r="D218" s="5"/>
      <c r="E218" s="83"/>
      <c r="F218" s="74"/>
      <c r="G218" s="74"/>
      <c r="H218" s="4" t="s">
        <v>56</v>
      </c>
      <c r="I218" s="4"/>
      <c r="J218" s="4">
        <v>28</v>
      </c>
      <c r="K218" s="4">
        <v>18</v>
      </c>
      <c r="L218" s="7">
        <f t="shared" si="39"/>
        <v>504</v>
      </c>
      <c r="M218" s="7">
        <f t="shared" si="40"/>
        <v>46.840148698884761</v>
      </c>
      <c r="N218" s="5"/>
      <c r="O218" s="4">
        <v>5692</v>
      </c>
      <c r="P218" s="5"/>
      <c r="Q218" s="4">
        <v>0.6</v>
      </c>
      <c r="R218" s="8">
        <f t="shared" si="33"/>
        <v>1599.6847583643123</v>
      </c>
      <c r="S218" s="4">
        <v>1</v>
      </c>
      <c r="T218" s="9">
        <f t="shared" si="41"/>
        <v>1599.6847583643123</v>
      </c>
      <c r="U218" s="9">
        <f t="shared" si="20"/>
        <v>1.5996847583643123</v>
      </c>
      <c r="V218" s="5">
        <v>70</v>
      </c>
      <c r="W218" s="7">
        <f t="shared" si="42"/>
        <v>111.97793308550186</v>
      </c>
      <c r="X218" s="5"/>
      <c r="Y218" s="5"/>
      <c r="Z218" s="5"/>
      <c r="AA218" s="2">
        <f t="shared" si="34"/>
        <v>111.97793308550186</v>
      </c>
    </row>
    <row r="219" spans="1:27" ht="28.5" customHeight="1" x14ac:dyDescent="0.25">
      <c r="A219" s="76"/>
      <c r="B219" s="5"/>
      <c r="C219" s="5"/>
      <c r="D219" s="5"/>
      <c r="E219" s="76"/>
      <c r="F219" s="73"/>
      <c r="G219" s="73"/>
      <c r="H219" s="4" t="s">
        <v>56</v>
      </c>
      <c r="I219" s="4"/>
      <c r="J219" s="4">
        <v>28</v>
      </c>
      <c r="K219" s="4">
        <v>20</v>
      </c>
      <c r="L219" s="7">
        <f t="shared" si="39"/>
        <v>560</v>
      </c>
      <c r="M219" s="7">
        <f t="shared" si="40"/>
        <v>52.044609665427508</v>
      </c>
      <c r="N219" s="5"/>
      <c r="O219" s="4">
        <v>5692</v>
      </c>
      <c r="P219" s="5"/>
      <c r="Q219" s="4">
        <v>0.6</v>
      </c>
      <c r="R219" s="8">
        <f t="shared" si="33"/>
        <v>1777.4275092936805</v>
      </c>
      <c r="S219" s="4">
        <v>1</v>
      </c>
      <c r="T219" s="9">
        <f t="shared" si="41"/>
        <v>1777.4275092936805</v>
      </c>
      <c r="U219" s="9">
        <f t="shared" si="20"/>
        <v>1.7774275092936804</v>
      </c>
      <c r="V219" s="5">
        <v>70</v>
      </c>
      <c r="W219" s="7">
        <f t="shared" si="42"/>
        <v>124.41992565055763</v>
      </c>
      <c r="X219" s="5"/>
      <c r="Y219" s="5"/>
      <c r="Z219" s="5"/>
      <c r="AA219" s="2">
        <f t="shared" si="34"/>
        <v>124.41992565055763</v>
      </c>
    </row>
    <row r="220" spans="1:27" ht="28.5" customHeight="1" x14ac:dyDescent="0.25">
      <c r="A220" s="78">
        <f>MAX($A$9:A219)+1</f>
        <v>136</v>
      </c>
      <c r="B220" s="5"/>
      <c r="C220" s="5"/>
      <c r="D220" s="5"/>
      <c r="E220" s="78"/>
      <c r="F220" s="77" t="s">
        <v>151</v>
      </c>
      <c r="G220" s="72" t="s">
        <v>34</v>
      </c>
      <c r="H220" s="4" t="s">
        <v>35</v>
      </c>
      <c r="I220" s="4"/>
      <c r="J220" s="4">
        <v>40</v>
      </c>
      <c r="K220" s="4">
        <v>23</v>
      </c>
      <c r="L220" s="7">
        <f t="shared" si="39"/>
        <v>920</v>
      </c>
      <c r="M220" s="7">
        <f t="shared" si="40"/>
        <v>85.501858736059475</v>
      </c>
      <c r="N220" s="5"/>
      <c r="O220" s="4">
        <v>5692</v>
      </c>
      <c r="P220" s="5"/>
      <c r="Q220" s="4">
        <v>0.6</v>
      </c>
      <c r="R220" s="8">
        <f t="shared" si="33"/>
        <v>2920.0594795539032</v>
      </c>
      <c r="S220" s="4">
        <v>1</v>
      </c>
      <c r="T220" s="9">
        <f t="shared" si="41"/>
        <v>2920.0594795539032</v>
      </c>
      <c r="U220" s="9">
        <f t="shared" si="20"/>
        <v>2.920059479553903</v>
      </c>
      <c r="V220" s="5">
        <v>70</v>
      </c>
      <c r="W220" s="7">
        <f t="shared" si="42"/>
        <v>204.40416356877321</v>
      </c>
      <c r="X220" s="5">
        <v>250</v>
      </c>
      <c r="Y220" s="5">
        <v>100</v>
      </c>
      <c r="Z220" s="5">
        <v>250</v>
      </c>
      <c r="AA220" s="2">
        <f t="shared" si="34"/>
        <v>804.40416356877324</v>
      </c>
    </row>
    <row r="221" spans="1:27" ht="28.5" customHeight="1" x14ac:dyDescent="0.25">
      <c r="A221" s="78"/>
      <c r="B221" s="5"/>
      <c r="C221" s="5"/>
      <c r="D221" s="5"/>
      <c r="E221" s="78"/>
      <c r="F221" s="77"/>
      <c r="G221" s="73"/>
      <c r="H221" s="4" t="s">
        <v>35</v>
      </c>
      <c r="I221" s="4"/>
      <c r="J221" s="4">
        <v>20</v>
      </c>
      <c r="K221" s="4">
        <v>20</v>
      </c>
      <c r="L221" s="7">
        <f t="shared" si="39"/>
        <v>400</v>
      </c>
      <c r="M221" s="7">
        <f t="shared" si="40"/>
        <v>37.174721189591082</v>
      </c>
      <c r="N221" s="5"/>
      <c r="O221" s="4">
        <v>5692</v>
      </c>
      <c r="P221" s="5"/>
      <c r="Q221" s="4">
        <v>0.6</v>
      </c>
      <c r="R221" s="8">
        <f t="shared" si="33"/>
        <v>1269.5910780669146</v>
      </c>
      <c r="S221" s="4">
        <v>1</v>
      </c>
      <c r="T221" s="9">
        <f t="shared" si="41"/>
        <v>1269.5910780669146</v>
      </c>
      <c r="U221" s="9">
        <f t="shared" si="20"/>
        <v>1.2695910780669146</v>
      </c>
      <c r="V221" s="5">
        <v>70</v>
      </c>
      <c r="W221" s="7">
        <f t="shared" si="42"/>
        <v>88.871375464684021</v>
      </c>
      <c r="X221" s="5"/>
      <c r="Y221" s="5"/>
      <c r="Z221" s="5"/>
      <c r="AA221" s="2">
        <f t="shared" si="34"/>
        <v>88.871375464684021</v>
      </c>
    </row>
    <row r="222" spans="1:27" ht="28.5" customHeight="1" x14ac:dyDescent="0.25">
      <c r="A222" s="5">
        <f>MAX($A$9:A221)+1</f>
        <v>137</v>
      </c>
      <c r="B222" s="5"/>
      <c r="C222" s="5"/>
      <c r="D222" s="5"/>
      <c r="E222" s="5"/>
      <c r="F222" s="4" t="s">
        <v>152</v>
      </c>
      <c r="G222" s="4" t="s">
        <v>34</v>
      </c>
      <c r="H222" s="4" t="s">
        <v>35</v>
      </c>
      <c r="I222" s="4"/>
      <c r="J222" s="4">
        <v>40</v>
      </c>
      <c r="K222" s="4">
        <v>23</v>
      </c>
      <c r="L222" s="7">
        <f t="shared" si="39"/>
        <v>920</v>
      </c>
      <c r="M222" s="7">
        <f t="shared" si="40"/>
        <v>85.501858736059475</v>
      </c>
      <c r="N222" s="5"/>
      <c r="O222" s="4">
        <v>5692</v>
      </c>
      <c r="P222" s="5"/>
      <c r="Q222" s="4">
        <v>0.6</v>
      </c>
      <c r="R222" s="8">
        <f t="shared" si="33"/>
        <v>2920.0594795539032</v>
      </c>
      <c r="S222" s="4">
        <v>1</v>
      </c>
      <c r="T222" s="9">
        <f t="shared" si="41"/>
        <v>2920.0594795539032</v>
      </c>
      <c r="U222" s="9">
        <f t="shared" si="20"/>
        <v>2.920059479553903</v>
      </c>
      <c r="V222" s="5">
        <v>70</v>
      </c>
      <c r="W222" s="7">
        <f t="shared" si="42"/>
        <v>204.40416356877321</v>
      </c>
      <c r="X222" s="5">
        <v>250</v>
      </c>
      <c r="Y222" s="5">
        <v>100</v>
      </c>
      <c r="Z222" s="5">
        <v>250</v>
      </c>
      <c r="AA222" s="2">
        <f t="shared" si="34"/>
        <v>804.40416356877324</v>
      </c>
    </row>
    <row r="223" spans="1:27" ht="28.5" customHeight="1" x14ac:dyDescent="0.25">
      <c r="A223" s="5">
        <f>MAX($A$9:A222)+1</f>
        <v>138</v>
      </c>
      <c r="B223" s="5"/>
      <c r="C223" s="5"/>
      <c r="D223" s="5"/>
      <c r="E223" s="5"/>
      <c r="F223" s="4" t="s">
        <v>153</v>
      </c>
      <c r="G223" s="4" t="s">
        <v>34</v>
      </c>
      <c r="H223" s="4" t="s">
        <v>35</v>
      </c>
      <c r="I223" s="4"/>
      <c r="J223" s="4">
        <v>20</v>
      </c>
      <c r="K223" s="4">
        <v>14</v>
      </c>
      <c r="L223" s="7">
        <f t="shared" si="39"/>
        <v>280</v>
      </c>
      <c r="M223" s="7">
        <f t="shared" si="40"/>
        <v>26.022304832713754</v>
      </c>
      <c r="N223" s="5"/>
      <c r="O223" s="4">
        <v>5692</v>
      </c>
      <c r="P223" s="5"/>
      <c r="Q223" s="4">
        <v>0.6</v>
      </c>
      <c r="R223" s="8">
        <f t="shared" si="33"/>
        <v>888.71375464684024</v>
      </c>
      <c r="S223" s="4">
        <v>1</v>
      </c>
      <c r="T223" s="9">
        <f t="shared" si="41"/>
        <v>888.71375464684024</v>
      </c>
      <c r="U223" s="9">
        <f t="shared" si="20"/>
        <v>0.88871375464684021</v>
      </c>
      <c r="V223" s="5">
        <v>70</v>
      </c>
      <c r="W223" s="7">
        <f t="shared" si="42"/>
        <v>62.209962825278815</v>
      </c>
      <c r="X223" s="5">
        <v>250</v>
      </c>
      <c r="Y223" s="5">
        <v>100</v>
      </c>
      <c r="Z223" s="5">
        <v>250</v>
      </c>
      <c r="AA223" s="2">
        <f t="shared" si="34"/>
        <v>662.20996282527881</v>
      </c>
    </row>
    <row r="224" spans="1:27" ht="28.5" customHeight="1" x14ac:dyDescent="0.25">
      <c r="A224" s="5">
        <f>MAX($A$9:A223)+1</f>
        <v>139</v>
      </c>
      <c r="B224" s="5"/>
      <c r="C224" s="5"/>
      <c r="D224" s="5"/>
      <c r="E224" s="5"/>
      <c r="F224" s="4" t="s">
        <v>154</v>
      </c>
      <c r="G224" s="4" t="s">
        <v>34</v>
      </c>
      <c r="H224" s="4" t="s">
        <v>35</v>
      </c>
      <c r="I224" s="4"/>
      <c r="J224" s="4">
        <v>20</v>
      </c>
      <c r="K224" s="4">
        <v>14</v>
      </c>
      <c r="L224" s="7">
        <f t="shared" si="39"/>
        <v>280</v>
      </c>
      <c r="M224" s="7">
        <f t="shared" si="40"/>
        <v>26.022304832713754</v>
      </c>
      <c r="N224" s="5"/>
      <c r="O224" s="4">
        <v>5692</v>
      </c>
      <c r="P224" s="5"/>
      <c r="Q224" s="4">
        <v>0.6</v>
      </c>
      <c r="R224" s="8">
        <f t="shared" si="33"/>
        <v>888.71375464684024</v>
      </c>
      <c r="S224" s="4">
        <v>1</v>
      </c>
      <c r="T224" s="9">
        <f t="shared" si="41"/>
        <v>888.71375464684024</v>
      </c>
      <c r="U224" s="9">
        <f t="shared" si="20"/>
        <v>0.88871375464684021</v>
      </c>
      <c r="V224" s="5">
        <v>70</v>
      </c>
      <c r="W224" s="7">
        <f t="shared" si="42"/>
        <v>62.209962825278815</v>
      </c>
      <c r="X224" s="5">
        <v>250</v>
      </c>
      <c r="Y224" s="5">
        <v>100</v>
      </c>
      <c r="Z224" s="5">
        <v>250</v>
      </c>
      <c r="AA224" s="2">
        <f t="shared" si="34"/>
        <v>662.20996282527881</v>
      </c>
    </row>
    <row r="225" spans="1:27" ht="28.5" customHeight="1" x14ac:dyDescent="0.25">
      <c r="A225" s="5">
        <f>MAX($A$9:A224)+1</f>
        <v>140</v>
      </c>
      <c r="B225" s="5"/>
      <c r="C225" s="5"/>
      <c r="D225" s="5"/>
      <c r="E225" s="5"/>
      <c r="F225" s="4" t="s">
        <v>155</v>
      </c>
      <c r="G225" s="4" t="s">
        <v>34</v>
      </c>
      <c r="H225" s="4" t="s">
        <v>35</v>
      </c>
      <c r="I225" s="4"/>
      <c r="J225" s="4">
        <v>28</v>
      </c>
      <c r="K225" s="4">
        <v>10</v>
      </c>
      <c r="L225" s="7">
        <f t="shared" si="39"/>
        <v>280</v>
      </c>
      <c r="M225" s="7">
        <f t="shared" si="40"/>
        <v>26.022304832713754</v>
      </c>
      <c r="N225" s="5"/>
      <c r="O225" s="4">
        <v>5692</v>
      </c>
      <c r="P225" s="5"/>
      <c r="Q225" s="4">
        <v>0.6</v>
      </c>
      <c r="R225" s="8">
        <f t="shared" si="33"/>
        <v>888.71375464684024</v>
      </c>
      <c r="S225" s="4">
        <v>1</v>
      </c>
      <c r="T225" s="9">
        <f t="shared" si="41"/>
        <v>888.71375464684024</v>
      </c>
      <c r="U225" s="9">
        <f t="shared" si="20"/>
        <v>0.88871375464684021</v>
      </c>
      <c r="V225" s="5">
        <v>70</v>
      </c>
      <c r="W225" s="7">
        <f t="shared" si="42"/>
        <v>62.209962825278815</v>
      </c>
      <c r="X225" s="5">
        <v>250</v>
      </c>
      <c r="Y225" s="5">
        <v>100</v>
      </c>
      <c r="Z225" s="5">
        <v>1000</v>
      </c>
      <c r="AA225" s="2">
        <f t="shared" si="34"/>
        <v>1412.2099628252788</v>
      </c>
    </row>
    <row r="226" spans="1:27" ht="28.5" customHeight="1" x14ac:dyDescent="0.25">
      <c r="A226" s="75">
        <f>MAX($A$9:A225)+1</f>
        <v>141</v>
      </c>
      <c r="B226" s="5"/>
      <c r="C226" s="5"/>
      <c r="D226" s="5"/>
      <c r="E226" s="75"/>
      <c r="F226" s="72" t="s">
        <v>156</v>
      </c>
      <c r="G226" s="72" t="s">
        <v>34</v>
      </c>
      <c r="H226" s="4" t="s">
        <v>64</v>
      </c>
      <c r="I226" s="4" t="s">
        <v>451</v>
      </c>
      <c r="J226" s="4">
        <v>34</v>
      </c>
      <c r="K226" s="4">
        <v>20</v>
      </c>
      <c r="L226" s="7">
        <f t="shared" si="39"/>
        <v>680</v>
      </c>
      <c r="M226" s="7">
        <f t="shared" si="40"/>
        <v>63.197026022304833</v>
      </c>
      <c r="N226" s="21"/>
      <c r="O226" s="4">
        <v>8870</v>
      </c>
      <c r="P226" s="21"/>
      <c r="Q226" s="4">
        <v>0.75</v>
      </c>
      <c r="R226" s="8">
        <f t="shared" si="33"/>
        <v>4204.1821561338284</v>
      </c>
      <c r="S226" s="4">
        <v>1</v>
      </c>
      <c r="T226" s="9">
        <f t="shared" si="41"/>
        <v>4204.1821561338284</v>
      </c>
      <c r="U226" s="9">
        <f t="shared" si="20"/>
        <v>4.204182156133828</v>
      </c>
      <c r="V226" s="21">
        <v>110</v>
      </c>
      <c r="W226" s="7">
        <f t="shared" si="42"/>
        <v>462.46003717472109</v>
      </c>
      <c r="X226" s="5">
        <v>250</v>
      </c>
      <c r="Y226" s="5">
        <v>100</v>
      </c>
      <c r="Z226" s="5">
        <v>250</v>
      </c>
      <c r="AA226" s="2">
        <f t="shared" si="34"/>
        <v>1062.460037174721</v>
      </c>
    </row>
    <row r="227" spans="1:27" ht="28.5" customHeight="1" x14ac:dyDescent="0.25">
      <c r="A227" s="76"/>
      <c r="B227" s="5"/>
      <c r="C227" s="5"/>
      <c r="D227" s="5"/>
      <c r="E227" s="76"/>
      <c r="F227" s="73"/>
      <c r="G227" s="73"/>
      <c r="H227" s="4" t="s">
        <v>42</v>
      </c>
      <c r="I227" s="4" t="s">
        <v>458</v>
      </c>
      <c r="J227" s="4">
        <v>26</v>
      </c>
      <c r="K227" s="4">
        <v>13</v>
      </c>
      <c r="L227" s="7">
        <f t="shared" si="39"/>
        <v>338</v>
      </c>
      <c r="M227" s="7">
        <f t="shared" si="40"/>
        <v>31.412639405204462</v>
      </c>
      <c r="N227" s="21"/>
      <c r="O227" s="4">
        <v>12566</v>
      </c>
      <c r="P227" s="21"/>
      <c r="Q227" s="4">
        <v>0.85</v>
      </c>
      <c r="R227" s="8">
        <f t="shared" si="33"/>
        <v>3355.2154275092935</v>
      </c>
      <c r="S227" s="4">
        <v>1</v>
      </c>
      <c r="T227" s="9">
        <f t="shared" si="41"/>
        <v>3355.2154275092935</v>
      </c>
      <c r="U227" s="9">
        <f t="shared" si="20"/>
        <v>3.3552154275092936</v>
      </c>
      <c r="V227" s="21">
        <v>130</v>
      </c>
      <c r="W227" s="7">
        <f t="shared" si="42"/>
        <v>436.17800557620819</v>
      </c>
      <c r="X227" s="5"/>
      <c r="Y227" s="5"/>
      <c r="Z227" s="5"/>
      <c r="AA227" s="2">
        <f t="shared" si="34"/>
        <v>436.17800557620819</v>
      </c>
    </row>
    <row r="228" spans="1:27" ht="28.5" customHeight="1" x14ac:dyDescent="0.25">
      <c r="A228" s="5">
        <f>MAX($A$9:A227)+1</f>
        <v>142</v>
      </c>
      <c r="B228" s="5"/>
      <c r="C228" s="5"/>
      <c r="D228" s="5"/>
      <c r="E228" s="5"/>
      <c r="F228" s="4" t="s">
        <v>467</v>
      </c>
      <c r="G228" s="4" t="s">
        <v>34</v>
      </c>
      <c r="H228" s="4" t="s">
        <v>42</v>
      </c>
      <c r="I228" s="4" t="s">
        <v>458</v>
      </c>
      <c r="J228" s="4">
        <v>29</v>
      </c>
      <c r="K228" s="4">
        <v>14</v>
      </c>
      <c r="L228" s="7">
        <f t="shared" si="39"/>
        <v>406</v>
      </c>
      <c r="M228" s="7">
        <f t="shared" si="40"/>
        <v>37.732342007434944</v>
      </c>
      <c r="N228" s="5"/>
      <c r="O228" s="4">
        <v>12566</v>
      </c>
      <c r="P228" s="5"/>
      <c r="Q228" s="4">
        <v>0.9</v>
      </c>
      <c r="R228" s="8">
        <f t="shared" si="33"/>
        <v>4267.3014869888475</v>
      </c>
      <c r="S228" s="4">
        <v>1</v>
      </c>
      <c r="T228" s="9">
        <f t="shared" si="41"/>
        <v>4267.3014869888475</v>
      </c>
      <c r="U228" s="9">
        <f t="shared" si="20"/>
        <v>4.2673014869888473</v>
      </c>
      <c r="V228" s="5">
        <v>130</v>
      </c>
      <c r="W228" s="7">
        <f t="shared" si="42"/>
        <v>554.74919330855016</v>
      </c>
      <c r="X228" s="5">
        <v>250</v>
      </c>
      <c r="Y228" s="5">
        <v>100</v>
      </c>
      <c r="Z228" s="5">
        <v>250</v>
      </c>
      <c r="AA228" s="2">
        <f t="shared" si="34"/>
        <v>1154.7491933085503</v>
      </c>
    </row>
    <row r="229" spans="1:27" ht="28.5" customHeight="1" x14ac:dyDescent="0.25">
      <c r="A229" s="78">
        <f>MAX($A$9:A228)+1</f>
        <v>143</v>
      </c>
      <c r="B229" s="5"/>
      <c r="C229" s="5"/>
      <c r="D229" s="5"/>
      <c r="E229" s="78"/>
      <c r="F229" s="77" t="s">
        <v>157</v>
      </c>
      <c r="G229" s="72" t="s">
        <v>34</v>
      </c>
      <c r="H229" s="4" t="s">
        <v>42</v>
      </c>
      <c r="I229" s="4" t="s">
        <v>458</v>
      </c>
      <c r="J229" s="4">
        <v>35</v>
      </c>
      <c r="K229" s="4">
        <v>11</v>
      </c>
      <c r="L229" s="7">
        <f t="shared" si="39"/>
        <v>385</v>
      </c>
      <c r="M229" s="7">
        <f t="shared" si="40"/>
        <v>35.780669144981417</v>
      </c>
      <c r="N229" s="5"/>
      <c r="O229" s="4">
        <v>12566</v>
      </c>
      <c r="P229" s="5"/>
      <c r="Q229" s="4">
        <v>0.9</v>
      </c>
      <c r="R229" s="8">
        <f t="shared" si="33"/>
        <v>4046.5789962825284</v>
      </c>
      <c r="S229" s="4">
        <v>1</v>
      </c>
      <c r="T229" s="9">
        <f t="shared" si="41"/>
        <v>4046.5789962825284</v>
      </c>
      <c r="U229" s="9">
        <f>SUM(T229/1000)</f>
        <v>4.0465789962825287</v>
      </c>
      <c r="V229" s="5">
        <v>130</v>
      </c>
      <c r="W229" s="7">
        <f t="shared" si="42"/>
        <v>526.05526951672869</v>
      </c>
      <c r="X229" s="5">
        <v>250</v>
      </c>
      <c r="Y229" s="5">
        <v>100</v>
      </c>
      <c r="Z229" s="5">
        <v>1000</v>
      </c>
      <c r="AA229" s="2">
        <f t="shared" si="34"/>
        <v>1876.0552695167287</v>
      </c>
    </row>
    <row r="230" spans="1:27" ht="28.5" customHeight="1" x14ac:dyDescent="0.25">
      <c r="A230" s="78"/>
      <c r="B230" s="5"/>
      <c r="C230" s="5"/>
      <c r="D230" s="5"/>
      <c r="E230" s="78"/>
      <c r="F230" s="77"/>
      <c r="G230" s="73"/>
      <c r="H230" s="4" t="s">
        <v>42</v>
      </c>
      <c r="I230" s="4" t="s">
        <v>451</v>
      </c>
      <c r="J230" s="4">
        <v>35</v>
      </c>
      <c r="K230" s="4">
        <v>11</v>
      </c>
      <c r="L230" s="7">
        <f t="shared" si="39"/>
        <v>385</v>
      </c>
      <c r="M230" s="7">
        <f t="shared" si="40"/>
        <v>35.780669144981417</v>
      </c>
      <c r="N230" s="5"/>
      <c r="O230" s="4">
        <v>12566</v>
      </c>
      <c r="P230" s="5"/>
      <c r="Q230" s="4">
        <v>0.6</v>
      </c>
      <c r="R230" s="8">
        <f t="shared" si="33"/>
        <v>2697.7193308550191</v>
      </c>
      <c r="S230" s="4">
        <v>1</v>
      </c>
      <c r="T230" s="9">
        <f t="shared" si="41"/>
        <v>2697.7193308550191</v>
      </c>
      <c r="U230" s="9">
        <f t="shared" si="20"/>
        <v>2.6977193308550191</v>
      </c>
      <c r="V230" s="5">
        <v>130</v>
      </c>
      <c r="W230" s="7">
        <f t="shared" si="42"/>
        <v>350.70351301115249</v>
      </c>
      <c r="X230" s="5"/>
      <c r="Y230" s="5"/>
      <c r="Z230" s="5"/>
      <c r="AA230" s="2">
        <f t="shared" si="34"/>
        <v>350.70351301115249</v>
      </c>
    </row>
    <row r="231" spans="1:27" ht="28.5" customHeight="1" x14ac:dyDescent="0.25">
      <c r="A231" s="75">
        <f>MAX($A$9:A230)+1</f>
        <v>144</v>
      </c>
      <c r="B231" s="5"/>
      <c r="C231" s="5"/>
      <c r="D231" s="5"/>
      <c r="E231" s="75"/>
      <c r="F231" s="72" t="s">
        <v>158</v>
      </c>
      <c r="G231" s="72" t="s">
        <v>34</v>
      </c>
      <c r="H231" s="4" t="s">
        <v>35</v>
      </c>
      <c r="I231" s="4"/>
      <c r="J231" s="4">
        <v>23</v>
      </c>
      <c r="K231" s="4">
        <v>27</v>
      </c>
      <c r="L231" s="7">
        <f t="shared" si="39"/>
        <v>621</v>
      </c>
      <c r="M231" s="7">
        <f t="shared" si="40"/>
        <v>57.713754646840151</v>
      </c>
      <c r="N231" s="5"/>
      <c r="O231" s="4">
        <v>5692</v>
      </c>
      <c r="P231" s="5"/>
      <c r="Q231" s="4">
        <v>0.75</v>
      </c>
      <c r="R231" s="8">
        <f t="shared" si="33"/>
        <v>2463.8001858736061</v>
      </c>
      <c r="S231" s="4">
        <v>1</v>
      </c>
      <c r="T231" s="9">
        <f t="shared" si="41"/>
        <v>2463.8001858736061</v>
      </c>
      <c r="U231" s="9">
        <f t="shared" si="20"/>
        <v>2.4638001858736063</v>
      </c>
      <c r="V231" s="5">
        <v>70</v>
      </c>
      <c r="W231" s="7">
        <f t="shared" si="42"/>
        <v>172.46601301115243</v>
      </c>
      <c r="X231" s="5">
        <v>250</v>
      </c>
      <c r="Y231" s="5">
        <v>100</v>
      </c>
      <c r="Z231" s="5">
        <v>1000</v>
      </c>
      <c r="AA231" s="2">
        <f t="shared" ref="AA231:AA303" si="43">SUM(W231:Z231)</f>
        <v>1522.4660130111524</v>
      </c>
    </row>
    <row r="232" spans="1:27" ht="28.5" customHeight="1" x14ac:dyDescent="0.25">
      <c r="A232" s="76"/>
      <c r="B232" s="5"/>
      <c r="C232" s="5"/>
      <c r="D232" s="5"/>
      <c r="E232" s="76"/>
      <c r="F232" s="73"/>
      <c r="G232" s="73"/>
      <c r="H232" s="4" t="s">
        <v>42</v>
      </c>
      <c r="I232" s="4" t="s">
        <v>458</v>
      </c>
      <c r="J232" s="4">
        <v>23</v>
      </c>
      <c r="K232" s="4">
        <v>13</v>
      </c>
      <c r="L232" s="7">
        <f t="shared" si="39"/>
        <v>299</v>
      </c>
      <c r="M232" s="7">
        <f t="shared" si="40"/>
        <v>27.788104089219331</v>
      </c>
      <c r="N232" s="5"/>
      <c r="O232" s="4">
        <v>12566</v>
      </c>
      <c r="P232" s="5"/>
      <c r="Q232" s="4">
        <v>0.85</v>
      </c>
      <c r="R232" s="8">
        <f t="shared" si="33"/>
        <v>2968.0751858736057</v>
      </c>
      <c r="S232" s="4">
        <v>1</v>
      </c>
      <c r="T232" s="9">
        <f t="shared" si="41"/>
        <v>2968.0751858736057</v>
      </c>
      <c r="U232" s="9">
        <f t="shared" si="20"/>
        <v>2.9680751858736056</v>
      </c>
      <c r="V232" s="5">
        <v>130</v>
      </c>
      <c r="W232" s="7">
        <f t="shared" si="42"/>
        <v>385.84977416356872</v>
      </c>
      <c r="X232" s="5"/>
      <c r="Y232" s="5"/>
      <c r="Z232" s="5"/>
      <c r="AA232" s="2">
        <f t="shared" si="43"/>
        <v>385.84977416356872</v>
      </c>
    </row>
    <row r="233" spans="1:27" ht="28.5" customHeight="1" x14ac:dyDescent="0.25">
      <c r="A233" s="5">
        <f>MAX($A$9:A232)+1</f>
        <v>145</v>
      </c>
      <c r="B233" s="5"/>
      <c r="C233" s="5"/>
      <c r="D233" s="5"/>
      <c r="E233" s="5"/>
      <c r="F233" s="4" t="s">
        <v>159</v>
      </c>
      <c r="G233" s="4" t="s">
        <v>34</v>
      </c>
      <c r="H233" s="4" t="s">
        <v>35</v>
      </c>
      <c r="I233" s="4"/>
      <c r="J233" s="4">
        <v>34</v>
      </c>
      <c r="K233" s="4">
        <v>30</v>
      </c>
      <c r="L233" s="7">
        <f t="shared" si="39"/>
        <v>1020</v>
      </c>
      <c r="M233" s="7">
        <f t="shared" si="40"/>
        <v>94.795539033457246</v>
      </c>
      <c r="N233" s="5"/>
      <c r="O233" s="4">
        <v>5692</v>
      </c>
      <c r="P233" s="5"/>
      <c r="Q233" s="4">
        <v>0.75</v>
      </c>
      <c r="R233" s="8">
        <f t="shared" ref="R233:R296" si="44">SUM(M233*O233*Q233)/100</f>
        <v>4046.821561338289</v>
      </c>
      <c r="S233" s="4">
        <v>1</v>
      </c>
      <c r="T233" s="9">
        <f t="shared" si="41"/>
        <v>4046.821561338289</v>
      </c>
      <c r="U233" s="9">
        <f t="shared" si="20"/>
        <v>4.0468215613382892</v>
      </c>
      <c r="V233" s="5">
        <v>70</v>
      </c>
      <c r="W233" s="7">
        <f t="shared" si="42"/>
        <v>283.27750929368023</v>
      </c>
      <c r="X233" s="5">
        <v>250</v>
      </c>
      <c r="Y233" s="5">
        <v>100</v>
      </c>
      <c r="Z233" s="5">
        <v>1000</v>
      </c>
      <c r="AA233" s="2">
        <f t="shared" si="43"/>
        <v>1633.2775092936802</v>
      </c>
    </row>
    <row r="234" spans="1:27" ht="28.5" customHeight="1" x14ac:dyDescent="0.25">
      <c r="A234" s="5">
        <f>MAX($A$9:A233)+1</f>
        <v>146</v>
      </c>
      <c r="B234" s="5"/>
      <c r="C234" s="5"/>
      <c r="D234" s="5"/>
      <c r="E234" s="5"/>
      <c r="F234" s="4" t="s">
        <v>160</v>
      </c>
      <c r="G234" s="4" t="s">
        <v>34</v>
      </c>
      <c r="H234" s="4" t="s">
        <v>66</v>
      </c>
      <c r="I234" s="4"/>
      <c r="J234" s="4">
        <v>21</v>
      </c>
      <c r="K234" s="4">
        <v>13</v>
      </c>
      <c r="L234" s="7">
        <f t="shared" si="39"/>
        <v>273</v>
      </c>
      <c r="M234" s="7">
        <f t="shared" si="40"/>
        <v>25.371747211895912</v>
      </c>
      <c r="N234" s="5"/>
      <c r="O234" s="4">
        <v>8870</v>
      </c>
      <c r="P234" s="5"/>
      <c r="Q234" s="4">
        <v>0.7</v>
      </c>
      <c r="R234" s="8">
        <f t="shared" si="44"/>
        <v>1575.3317843866171</v>
      </c>
      <c r="S234" s="4">
        <v>1</v>
      </c>
      <c r="T234" s="9">
        <f t="shared" si="41"/>
        <v>1575.3317843866171</v>
      </c>
      <c r="U234" s="9">
        <f t="shared" si="20"/>
        <v>1.575331784386617</v>
      </c>
      <c r="V234" s="5">
        <v>110</v>
      </c>
      <c r="W234" s="7">
        <f t="shared" si="42"/>
        <v>173.28649628252788</v>
      </c>
      <c r="X234" s="5">
        <v>250</v>
      </c>
      <c r="Y234" s="5">
        <v>100</v>
      </c>
      <c r="Z234" s="5">
        <v>1000</v>
      </c>
      <c r="AA234" s="2">
        <f t="shared" si="43"/>
        <v>1523.2864962825279</v>
      </c>
    </row>
    <row r="235" spans="1:27" ht="28.5" customHeight="1" x14ac:dyDescent="0.25">
      <c r="A235" s="5">
        <f>MAX($A$9:A234)+1</f>
        <v>147</v>
      </c>
      <c r="B235" s="5"/>
      <c r="C235" s="5"/>
      <c r="D235" s="5"/>
      <c r="E235" s="5"/>
      <c r="F235" s="4" t="s">
        <v>161</v>
      </c>
      <c r="G235" s="4" t="s">
        <v>34</v>
      </c>
      <c r="H235" s="4" t="s">
        <v>64</v>
      </c>
      <c r="I235" s="4"/>
      <c r="J235" s="4">
        <v>35</v>
      </c>
      <c r="K235" s="4">
        <v>14</v>
      </c>
      <c r="L235" s="7">
        <f t="shared" si="39"/>
        <v>490</v>
      </c>
      <c r="M235" s="7">
        <f t="shared" si="40"/>
        <v>45.539033457249069</v>
      </c>
      <c r="N235" s="5"/>
      <c r="O235" s="4">
        <v>8870</v>
      </c>
      <c r="P235" s="5"/>
      <c r="Q235" s="4">
        <v>0.6</v>
      </c>
      <c r="R235" s="8">
        <f t="shared" si="44"/>
        <v>2423.5873605947954</v>
      </c>
      <c r="S235" s="4">
        <v>1</v>
      </c>
      <c r="T235" s="9">
        <f t="shared" si="41"/>
        <v>2423.5873605947954</v>
      </c>
      <c r="U235" s="9">
        <f t="shared" si="20"/>
        <v>2.4235873605947953</v>
      </c>
      <c r="V235" s="5">
        <v>110</v>
      </c>
      <c r="W235" s="7">
        <f t="shared" si="42"/>
        <v>266.59460966542747</v>
      </c>
      <c r="X235" s="5">
        <v>250</v>
      </c>
      <c r="Y235" s="5">
        <v>100</v>
      </c>
      <c r="Z235" s="5">
        <v>1000</v>
      </c>
      <c r="AA235" s="2">
        <f t="shared" si="43"/>
        <v>1616.5946096654275</v>
      </c>
    </row>
    <row r="236" spans="1:27" ht="28.5" customHeight="1" x14ac:dyDescent="0.25">
      <c r="A236" s="5">
        <f>MAX($A$9:A235)+1</f>
        <v>148</v>
      </c>
      <c r="B236" s="5"/>
      <c r="C236" s="5"/>
      <c r="D236" s="5"/>
      <c r="E236" s="5"/>
      <c r="F236" s="4" t="s">
        <v>162</v>
      </c>
      <c r="G236" s="4" t="s">
        <v>34</v>
      </c>
      <c r="H236" s="4" t="s">
        <v>35</v>
      </c>
      <c r="I236" s="4"/>
      <c r="J236" s="4">
        <v>37</v>
      </c>
      <c r="K236" s="4">
        <v>18</v>
      </c>
      <c r="L236" s="7">
        <f t="shared" si="39"/>
        <v>666</v>
      </c>
      <c r="M236" s="7">
        <f t="shared" si="40"/>
        <v>61.895910780669148</v>
      </c>
      <c r="N236" s="5"/>
      <c r="O236" s="4">
        <v>5692</v>
      </c>
      <c r="P236" s="5"/>
      <c r="Q236" s="4">
        <v>0.75</v>
      </c>
      <c r="R236" s="8">
        <f t="shared" si="44"/>
        <v>2642.3364312267659</v>
      </c>
      <c r="S236" s="4">
        <v>1</v>
      </c>
      <c r="T236" s="9">
        <f t="shared" si="41"/>
        <v>2642.3364312267659</v>
      </c>
      <c r="U236" s="9">
        <f>SUM(T236/1000)</f>
        <v>2.6423364312267656</v>
      </c>
      <c r="V236" s="5">
        <v>70</v>
      </c>
      <c r="W236" s="7">
        <f t="shared" si="42"/>
        <v>184.9635501858736</v>
      </c>
      <c r="X236" s="5">
        <v>250</v>
      </c>
      <c r="Y236" s="5">
        <v>100</v>
      </c>
      <c r="Z236" s="5">
        <v>1000</v>
      </c>
      <c r="AA236" s="2">
        <f>SUM(W236:Z236)</f>
        <v>1534.9635501858736</v>
      </c>
    </row>
    <row r="237" spans="1:27" ht="28.5" customHeight="1" x14ac:dyDescent="0.25">
      <c r="A237" s="5">
        <f>MAX($A$9:A236)+1</f>
        <v>149</v>
      </c>
      <c r="B237" s="5"/>
      <c r="C237" s="5"/>
      <c r="D237" s="5"/>
      <c r="E237" s="5"/>
      <c r="F237" s="4" t="s">
        <v>163</v>
      </c>
      <c r="G237" s="4"/>
      <c r="H237" s="4" t="s">
        <v>64</v>
      </c>
      <c r="I237" s="4"/>
      <c r="J237" s="4">
        <v>17</v>
      </c>
      <c r="K237" s="4">
        <v>12</v>
      </c>
      <c r="L237" s="7">
        <f t="shared" si="39"/>
        <v>204</v>
      </c>
      <c r="M237" s="7">
        <f t="shared" si="40"/>
        <v>18.959107806691449</v>
      </c>
      <c r="N237" s="5"/>
      <c r="O237" s="4">
        <v>8870</v>
      </c>
      <c r="P237" s="5"/>
      <c r="Q237" s="4">
        <v>0.75</v>
      </c>
      <c r="R237" s="8">
        <f t="shared" si="44"/>
        <v>1261.2546468401486</v>
      </c>
      <c r="S237" s="4">
        <v>1</v>
      </c>
      <c r="T237" s="9">
        <f t="shared" si="41"/>
        <v>1261.2546468401486</v>
      </c>
      <c r="U237" s="9">
        <f>SUM(T237/1000)</f>
        <v>1.2612546468401487</v>
      </c>
      <c r="V237" s="5">
        <v>110</v>
      </c>
      <c r="W237" s="7">
        <f t="shared" si="42"/>
        <v>138.73801115241636</v>
      </c>
      <c r="X237" s="5">
        <v>250</v>
      </c>
      <c r="Y237" s="5">
        <v>100</v>
      </c>
      <c r="Z237" s="5">
        <v>250</v>
      </c>
      <c r="AA237" s="2">
        <f>SUM(W237:Z237)</f>
        <v>738.73801115241633</v>
      </c>
    </row>
    <row r="238" spans="1:27" ht="28.5" customHeight="1" x14ac:dyDescent="0.25">
      <c r="A238" s="5">
        <f>MAX($A$9:A237)+1</f>
        <v>150</v>
      </c>
      <c r="B238" s="5"/>
      <c r="C238" s="5"/>
      <c r="D238" s="5"/>
      <c r="E238" s="5"/>
      <c r="F238" s="4" t="s">
        <v>164</v>
      </c>
      <c r="G238" s="4"/>
      <c r="H238" s="4" t="s">
        <v>35</v>
      </c>
      <c r="I238" s="4"/>
      <c r="J238" s="4">
        <v>37</v>
      </c>
      <c r="K238" s="4">
        <v>18</v>
      </c>
      <c r="L238" s="7">
        <f t="shared" si="39"/>
        <v>666</v>
      </c>
      <c r="M238" s="7">
        <f t="shared" si="40"/>
        <v>61.895910780669148</v>
      </c>
      <c r="N238" s="5"/>
      <c r="O238" s="4">
        <v>5692</v>
      </c>
      <c r="P238" s="5"/>
      <c r="Q238" s="4">
        <v>0.7</v>
      </c>
      <c r="R238" s="8">
        <f t="shared" si="44"/>
        <v>2466.1806691449815</v>
      </c>
      <c r="S238" s="4">
        <v>1</v>
      </c>
      <c r="T238" s="9">
        <f t="shared" si="41"/>
        <v>2466.1806691449815</v>
      </c>
      <c r="U238" s="9">
        <f>SUM(T238/1000)</f>
        <v>2.4661806691449817</v>
      </c>
      <c r="V238" s="5">
        <v>70</v>
      </c>
      <c r="W238" s="7">
        <f t="shared" si="42"/>
        <v>172.63264684014871</v>
      </c>
      <c r="X238" s="5">
        <v>250</v>
      </c>
      <c r="Y238" s="5">
        <v>100</v>
      </c>
      <c r="Z238" s="5">
        <v>250</v>
      </c>
      <c r="AA238" s="2">
        <f>SUM(W238:Z238)</f>
        <v>772.63264684014871</v>
      </c>
    </row>
    <row r="239" spans="1:27" ht="28.5" customHeight="1" x14ac:dyDescent="0.25">
      <c r="A239" s="5">
        <f>MAX($A$9:A238)+1</f>
        <v>151</v>
      </c>
      <c r="B239" s="5"/>
      <c r="C239" s="5"/>
      <c r="D239" s="5"/>
      <c r="E239" s="5"/>
      <c r="F239" s="4" t="s">
        <v>166</v>
      </c>
      <c r="G239" s="4"/>
      <c r="H239" s="4" t="s">
        <v>64</v>
      </c>
      <c r="I239" s="4"/>
      <c r="J239" s="4">
        <v>28</v>
      </c>
      <c r="K239" s="4">
        <v>20</v>
      </c>
      <c r="L239" s="7">
        <f t="shared" si="39"/>
        <v>560</v>
      </c>
      <c r="M239" s="7">
        <f t="shared" si="40"/>
        <v>52.044609665427508</v>
      </c>
      <c r="N239" s="5"/>
      <c r="O239" s="4">
        <v>8870</v>
      </c>
      <c r="P239" s="5"/>
      <c r="Q239" s="4">
        <v>0.7</v>
      </c>
      <c r="R239" s="8">
        <f t="shared" si="44"/>
        <v>3231.4498141263939</v>
      </c>
      <c r="S239" s="4">
        <v>1</v>
      </c>
      <c r="T239" s="9">
        <f t="shared" si="41"/>
        <v>3231.4498141263939</v>
      </c>
      <c r="U239" s="9">
        <f>SUM(T239/1000)</f>
        <v>3.2314498141263939</v>
      </c>
      <c r="V239" s="5">
        <v>110</v>
      </c>
      <c r="W239" s="7">
        <f t="shared" si="42"/>
        <v>355.45947955390335</v>
      </c>
      <c r="X239" s="5">
        <v>250</v>
      </c>
      <c r="Y239" s="5">
        <v>100</v>
      </c>
      <c r="Z239" s="5">
        <v>250</v>
      </c>
      <c r="AA239" s="2">
        <f>SUM(W239:Z239)</f>
        <v>955.45947955390329</v>
      </c>
    </row>
    <row r="240" spans="1:27" ht="28.5" customHeight="1" x14ac:dyDescent="0.25">
      <c r="A240" s="5">
        <f>MAX($A$9:A239)+1</f>
        <v>152</v>
      </c>
      <c r="B240" s="5"/>
      <c r="C240" s="5"/>
      <c r="D240" s="5"/>
      <c r="E240" s="5"/>
      <c r="F240" s="4" t="s">
        <v>165</v>
      </c>
      <c r="G240" s="4" t="s">
        <v>34</v>
      </c>
      <c r="H240" s="4" t="s">
        <v>66</v>
      </c>
      <c r="I240" s="4"/>
      <c r="J240" s="4">
        <v>10</v>
      </c>
      <c r="K240" s="4">
        <v>37</v>
      </c>
      <c r="L240" s="7">
        <f t="shared" si="39"/>
        <v>370</v>
      </c>
      <c r="M240" s="7">
        <f t="shared" si="40"/>
        <v>34.386617100371751</v>
      </c>
      <c r="N240" s="5"/>
      <c r="O240" s="4">
        <v>8870</v>
      </c>
      <c r="P240" s="5"/>
      <c r="Q240" s="4">
        <v>0.7</v>
      </c>
      <c r="R240" s="8">
        <f t="shared" si="44"/>
        <v>2135.065055762082</v>
      </c>
      <c r="S240" s="4">
        <v>1</v>
      </c>
      <c r="T240" s="9">
        <f t="shared" si="41"/>
        <v>2135.065055762082</v>
      </c>
      <c r="U240" s="9">
        <f t="shared" si="20"/>
        <v>2.1350650557620821</v>
      </c>
      <c r="V240" s="5">
        <v>110</v>
      </c>
      <c r="W240" s="7">
        <f t="shared" si="42"/>
        <v>234.85715613382902</v>
      </c>
      <c r="X240" s="5">
        <v>250</v>
      </c>
      <c r="Y240" s="5">
        <v>100</v>
      </c>
      <c r="Z240" s="5">
        <v>1000</v>
      </c>
      <c r="AA240" s="2">
        <f t="shared" si="43"/>
        <v>1584.857156133829</v>
      </c>
    </row>
    <row r="241" spans="1:27" ht="28.5" customHeight="1" x14ac:dyDescent="0.25">
      <c r="A241" s="5">
        <f>MAX($A$9:A240)+1</f>
        <v>153</v>
      </c>
      <c r="B241" s="5"/>
      <c r="C241" s="5"/>
      <c r="D241" s="5"/>
      <c r="E241" s="5"/>
      <c r="F241" s="4" t="s">
        <v>167</v>
      </c>
      <c r="G241" s="4"/>
      <c r="H241" s="4" t="s">
        <v>66</v>
      </c>
      <c r="I241" s="4"/>
      <c r="J241" s="4">
        <v>37</v>
      </c>
      <c r="K241" s="4">
        <v>10</v>
      </c>
      <c r="L241" s="7">
        <f t="shared" si="39"/>
        <v>370</v>
      </c>
      <c r="M241" s="7">
        <f t="shared" si="40"/>
        <v>34.386617100371751</v>
      </c>
      <c r="N241" s="5"/>
      <c r="O241" s="4">
        <v>8870</v>
      </c>
      <c r="P241" s="5"/>
      <c r="Q241" s="4">
        <v>0.7</v>
      </c>
      <c r="R241" s="8">
        <f t="shared" si="44"/>
        <v>2135.065055762082</v>
      </c>
      <c r="S241" s="4">
        <v>1</v>
      </c>
      <c r="T241" s="9">
        <f t="shared" si="41"/>
        <v>2135.065055762082</v>
      </c>
      <c r="U241" s="9">
        <f t="shared" si="20"/>
        <v>2.1350650557620821</v>
      </c>
      <c r="V241" s="5">
        <v>110</v>
      </c>
      <c r="W241" s="7">
        <f t="shared" si="42"/>
        <v>234.85715613382902</v>
      </c>
      <c r="X241" s="5">
        <v>250</v>
      </c>
      <c r="Y241" s="5">
        <v>100</v>
      </c>
      <c r="Z241" s="5">
        <v>250</v>
      </c>
      <c r="AA241" s="2">
        <f t="shared" si="43"/>
        <v>834.85715613382899</v>
      </c>
    </row>
    <row r="242" spans="1:27" ht="28.5" customHeight="1" x14ac:dyDescent="0.25">
      <c r="A242" s="5">
        <f>MAX($A$9:A241)+1</f>
        <v>154</v>
      </c>
      <c r="B242" s="5"/>
      <c r="C242" s="5"/>
      <c r="D242" s="5"/>
      <c r="E242" s="5"/>
      <c r="F242" s="4" t="s">
        <v>168</v>
      </c>
      <c r="G242" s="4" t="s">
        <v>34</v>
      </c>
      <c r="H242" s="4" t="s">
        <v>66</v>
      </c>
      <c r="I242" s="4"/>
      <c r="J242" s="4">
        <v>36</v>
      </c>
      <c r="K242" s="4">
        <v>26</v>
      </c>
      <c r="L242" s="7">
        <f t="shared" si="39"/>
        <v>936</v>
      </c>
      <c r="M242" s="7">
        <f t="shared" si="40"/>
        <v>86.988847583643121</v>
      </c>
      <c r="N242" s="5"/>
      <c r="O242" s="4">
        <v>8870</v>
      </c>
      <c r="P242" s="5"/>
      <c r="Q242" s="4">
        <v>0.7</v>
      </c>
      <c r="R242" s="8">
        <f t="shared" si="44"/>
        <v>5401.1375464684006</v>
      </c>
      <c r="S242" s="4">
        <v>1</v>
      </c>
      <c r="T242" s="9">
        <f t="shared" si="41"/>
        <v>5401.1375464684006</v>
      </c>
      <c r="U242" s="9">
        <f t="shared" si="20"/>
        <v>5.4011375464684006</v>
      </c>
      <c r="V242" s="5">
        <v>110</v>
      </c>
      <c r="W242" s="7">
        <f t="shared" si="42"/>
        <v>594.12513011152407</v>
      </c>
      <c r="X242" s="5">
        <v>250</v>
      </c>
      <c r="Y242" s="5">
        <v>100</v>
      </c>
      <c r="Z242" s="5">
        <v>1000</v>
      </c>
      <c r="AA242" s="2">
        <f t="shared" si="43"/>
        <v>1944.125130111524</v>
      </c>
    </row>
    <row r="243" spans="1:27" ht="28.5" customHeight="1" x14ac:dyDescent="0.25">
      <c r="A243" s="78">
        <f>MAX($A$9:A242)+1</f>
        <v>155</v>
      </c>
      <c r="B243" s="5"/>
      <c r="C243" s="5"/>
      <c r="D243" s="5"/>
      <c r="E243" s="78"/>
      <c r="F243" s="77" t="s">
        <v>169</v>
      </c>
      <c r="G243" s="72" t="s">
        <v>34</v>
      </c>
      <c r="H243" s="4" t="s">
        <v>35</v>
      </c>
      <c r="I243" s="4"/>
      <c r="J243" s="4">
        <v>32</v>
      </c>
      <c r="K243" s="4">
        <v>36</v>
      </c>
      <c r="L243" s="7">
        <f t="shared" si="39"/>
        <v>1152</v>
      </c>
      <c r="M243" s="7">
        <f t="shared" si="40"/>
        <v>107.06319702602231</v>
      </c>
      <c r="N243" s="5"/>
      <c r="O243" s="4">
        <v>5692</v>
      </c>
      <c r="P243" s="5"/>
      <c r="Q243" s="4">
        <v>0.7</v>
      </c>
      <c r="R243" s="8">
        <f t="shared" si="44"/>
        <v>4265.8260223048328</v>
      </c>
      <c r="S243" s="4">
        <v>1</v>
      </c>
      <c r="T243" s="9">
        <f t="shared" si="41"/>
        <v>4265.8260223048328</v>
      </c>
      <c r="U243" s="9">
        <f t="shared" si="20"/>
        <v>4.2658260223048332</v>
      </c>
      <c r="V243" s="5">
        <v>70</v>
      </c>
      <c r="W243" s="7">
        <f t="shared" si="42"/>
        <v>298.60782156133831</v>
      </c>
      <c r="X243" s="5">
        <v>250</v>
      </c>
      <c r="Y243" s="5">
        <v>100</v>
      </c>
      <c r="Z243" s="5">
        <v>1000</v>
      </c>
      <c r="AA243" s="2">
        <f t="shared" si="43"/>
        <v>1648.6078215613384</v>
      </c>
    </row>
    <row r="244" spans="1:27" ht="28.5" customHeight="1" x14ac:dyDescent="0.25">
      <c r="A244" s="78"/>
      <c r="B244" s="5"/>
      <c r="C244" s="5"/>
      <c r="D244" s="5"/>
      <c r="E244" s="78"/>
      <c r="F244" s="77"/>
      <c r="G244" s="73"/>
      <c r="H244" s="4" t="s">
        <v>66</v>
      </c>
      <c r="I244" s="4" t="s">
        <v>451</v>
      </c>
      <c r="J244" s="4">
        <v>22</v>
      </c>
      <c r="K244" s="4">
        <v>12</v>
      </c>
      <c r="L244" s="7">
        <f t="shared" si="39"/>
        <v>264</v>
      </c>
      <c r="M244" s="7">
        <f t="shared" si="40"/>
        <v>24.535315985130111</v>
      </c>
      <c r="N244" s="21"/>
      <c r="O244" s="4">
        <v>8870</v>
      </c>
      <c r="P244" s="21"/>
      <c r="Q244" s="4">
        <v>0.7</v>
      </c>
      <c r="R244" s="8">
        <f t="shared" si="44"/>
        <v>1523.3977695167287</v>
      </c>
      <c r="S244" s="4">
        <v>1</v>
      </c>
      <c r="T244" s="9">
        <f t="shared" si="41"/>
        <v>1523.3977695167287</v>
      </c>
      <c r="U244" s="9">
        <f t="shared" si="20"/>
        <v>1.5233977695167287</v>
      </c>
      <c r="V244" s="5">
        <v>110</v>
      </c>
      <c r="W244" s="7">
        <f t="shared" si="42"/>
        <v>167.57375464684014</v>
      </c>
      <c r="X244" s="5">
        <v>250</v>
      </c>
      <c r="Y244" s="5">
        <v>100</v>
      </c>
      <c r="Z244" s="5">
        <v>250</v>
      </c>
      <c r="AA244" s="2">
        <f t="shared" si="43"/>
        <v>767.57375464684014</v>
      </c>
    </row>
    <row r="245" spans="1:27" ht="28.5" customHeight="1" x14ac:dyDescent="0.25">
      <c r="A245" s="5">
        <f>MAX($A$9:A244)+1</f>
        <v>156</v>
      </c>
      <c r="B245" s="5"/>
      <c r="C245" s="5"/>
      <c r="D245" s="5"/>
      <c r="E245" s="5"/>
      <c r="F245" s="4" t="s">
        <v>170</v>
      </c>
      <c r="G245" s="4" t="s">
        <v>34</v>
      </c>
      <c r="H245" s="4" t="s">
        <v>42</v>
      </c>
      <c r="I245" s="4" t="s">
        <v>451</v>
      </c>
      <c r="J245" s="4">
        <v>27</v>
      </c>
      <c r="K245" s="4">
        <v>13</v>
      </c>
      <c r="L245" s="7">
        <f t="shared" si="39"/>
        <v>351</v>
      </c>
      <c r="M245" s="7">
        <f t="shared" si="40"/>
        <v>32.62081784386617</v>
      </c>
      <c r="N245" s="5"/>
      <c r="O245" s="4">
        <v>12566</v>
      </c>
      <c r="P245" s="5"/>
      <c r="Q245" s="4">
        <v>0.85</v>
      </c>
      <c r="R245" s="8">
        <f t="shared" si="44"/>
        <v>3484.2621747211897</v>
      </c>
      <c r="S245" s="4">
        <v>1</v>
      </c>
      <c r="T245" s="9">
        <f t="shared" si="41"/>
        <v>3484.2621747211897</v>
      </c>
      <c r="U245" s="9">
        <f t="shared" si="20"/>
        <v>3.4842621747211897</v>
      </c>
      <c r="V245" s="5">
        <v>130</v>
      </c>
      <c r="W245" s="7">
        <f t="shared" si="42"/>
        <v>452.95408271375464</v>
      </c>
      <c r="X245" s="5">
        <v>250</v>
      </c>
      <c r="Y245" s="5">
        <v>100</v>
      </c>
      <c r="Z245" s="5">
        <v>1000</v>
      </c>
      <c r="AA245" s="2">
        <f t="shared" si="43"/>
        <v>1802.9540827137546</v>
      </c>
    </row>
    <row r="246" spans="1:27" ht="28.5" customHeight="1" x14ac:dyDescent="0.25">
      <c r="A246" s="5">
        <f>MAX($A$9:A245)+1</f>
        <v>157</v>
      </c>
      <c r="B246" s="5"/>
      <c r="C246" s="5"/>
      <c r="D246" s="5"/>
      <c r="E246" s="5"/>
      <c r="F246" s="4" t="s">
        <v>171</v>
      </c>
      <c r="G246" s="4" t="s">
        <v>34</v>
      </c>
      <c r="H246" s="4" t="s">
        <v>42</v>
      </c>
      <c r="I246" s="4" t="s">
        <v>458</v>
      </c>
      <c r="J246" s="4">
        <v>27</v>
      </c>
      <c r="K246" s="4">
        <v>12</v>
      </c>
      <c r="L246" s="7">
        <f t="shared" si="39"/>
        <v>324</v>
      </c>
      <c r="M246" s="7">
        <f t="shared" si="40"/>
        <v>30.111524163568774</v>
      </c>
      <c r="N246" s="5"/>
      <c r="O246" s="4">
        <v>12566</v>
      </c>
      <c r="P246" s="5"/>
      <c r="Q246" s="4">
        <v>0.85</v>
      </c>
      <c r="R246" s="8">
        <f t="shared" si="44"/>
        <v>3216.2420074349443</v>
      </c>
      <c r="S246" s="4">
        <v>1</v>
      </c>
      <c r="T246" s="9">
        <f t="shared" si="41"/>
        <v>3216.2420074349443</v>
      </c>
      <c r="U246" s="9">
        <f>SUM(T246/1000)</f>
        <v>3.2162420074349445</v>
      </c>
      <c r="V246" s="5">
        <v>130</v>
      </c>
      <c r="W246" s="7">
        <f t="shared" si="42"/>
        <v>418.11146096654278</v>
      </c>
      <c r="X246" s="5">
        <v>250</v>
      </c>
      <c r="Y246" s="5">
        <v>100</v>
      </c>
      <c r="Z246" s="5">
        <v>1000</v>
      </c>
      <c r="AA246" s="2">
        <f t="shared" si="43"/>
        <v>1768.1114609665428</v>
      </c>
    </row>
    <row r="247" spans="1:27" ht="28.5" customHeight="1" x14ac:dyDescent="0.25">
      <c r="A247" s="5">
        <f>MAX($A$9:A246)+1</f>
        <v>158</v>
      </c>
      <c r="B247" s="5"/>
      <c r="C247" s="5"/>
      <c r="D247" s="5"/>
      <c r="E247" s="5"/>
      <c r="F247" s="4" t="s">
        <v>172</v>
      </c>
      <c r="G247" s="4" t="s">
        <v>34</v>
      </c>
      <c r="H247" s="4" t="s">
        <v>42</v>
      </c>
      <c r="I247" s="4" t="s">
        <v>458</v>
      </c>
      <c r="J247" s="4">
        <v>25</v>
      </c>
      <c r="K247" s="4">
        <v>17</v>
      </c>
      <c r="L247" s="7">
        <f t="shared" si="39"/>
        <v>425</v>
      </c>
      <c r="M247" s="7">
        <f t="shared" si="40"/>
        <v>39.498141263940518</v>
      </c>
      <c r="N247" s="5"/>
      <c r="O247" s="4">
        <v>12566</v>
      </c>
      <c r="P247" s="5"/>
      <c r="Q247" s="4">
        <v>0.85</v>
      </c>
      <c r="R247" s="8">
        <f t="shared" si="44"/>
        <v>4218.8359665427506</v>
      </c>
      <c r="S247" s="4">
        <v>1</v>
      </c>
      <c r="T247" s="9">
        <f t="shared" si="41"/>
        <v>4218.8359665427506</v>
      </c>
      <c r="U247" s="9">
        <f t="shared" si="20"/>
        <v>4.2188359665427502</v>
      </c>
      <c r="V247" s="5">
        <v>130</v>
      </c>
      <c r="W247" s="7">
        <f t="shared" si="42"/>
        <v>548.44867565055756</v>
      </c>
      <c r="X247" s="5">
        <v>250</v>
      </c>
      <c r="Y247" s="5">
        <v>100</v>
      </c>
      <c r="Z247" s="5">
        <v>250</v>
      </c>
      <c r="AA247" s="2">
        <f t="shared" si="43"/>
        <v>1148.4486756505576</v>
      </c>
    </row>
    <row r="248" spans="1:27" ht="28.5" customHeight="1" x14ac:dyDescent="0.25">
      <c r="A248" s="5">
        <f>MAX($A$9:A247)+1</f>
        <v>159</v>
      </c>
      <c r="B248" s="5"/>
      <c r="C248" s="5"/>
      <c r="D248" s="5"/>
      <c r="E248" s="5"/>
      <c r="F248" s="4" t="s">
        <v>173</v>
      </c>
      <c r="G248" s="4" t="s">
        <v>34</v>
      </c>
      <c r="H248" s="4" t="s">
        <v>42</v>
      </c>
      <c r="I248" s="4" t="s">
        <v>458</v>
      </c>
      <c r="J248" s="4">
        <v>38</v>
      </c>
      <c r="K248" s="4">
        <v>17</v>
      </c>
      <c r="L248" s="7">
        <f t="shared" si="39"/>
        <v>646</v>
      </c>
      <c r="M248" s="7">
        <f t="shared" si="40"/>
        <v>60.037174721189594</v>
      </c>
      <c r="N248" s="5"/>
      <c r="O248" s="4">
        <v>12566</v>
      </c>
      <c r="P248" s="5"/>
      <c r="Q248" s="4">
        <v>0.85</v>
      </c>
      <c r="R248" s="8">
        <f t="shared" si="44"/>
        <v>6412.6306691449809</v>
      </c>
      <c r="S248" s="4">
        <v>1</v>
      </c>
      <c r="T248" s="9">
        <f t="shared" si="41"/>
        <v>6412.6306691449809</v>
      </c>
      <c r="U248" s="9">
        <f t="shared" si="20"/>
        <v>6.4126306691449813</v>
      </c>
      <c r="V248" s="5">
        <v>130</v>
      </c>
      <c r="W248" s="7">
        <f t="shared" si="42"/>
        <v>833.64198698884752</v>
      </c>
      <c r="X248" s="5">
        <v>250</v>
      </c>
      <c r="Y248" s="5">
        <v>100</v>
      </c>
      <c r="Z248" s="5">
        <v>250</v>
      </c>
      <c r="AA248" s="2">
        <f t="shared" si="43"/>
        <v>1433.6419869888475</v>
      </c>
    </row>
    <row r="249" spans="1:27" ht="28.5" customHeight="1" x14ac:dyDescent="0.25">
      <c r="A249" s="5">
        <f>MAX($A$9:A248)+1</f>
        <v>160</v>
      </c>
      <c r="B249" s="5"/>
      <c r="C249" s="5"/>
      <c r="D249" s="5"/>
      <c r="E249" s="5"/>
      <c r="F249" s="4" t="s">
        <v>174</v>
      </c>
      <c r="G249" s="4" t="s">
        <v>34</v>
      </c>
      <c r="H249" s="4" t="s">
        <v>42</v>
      </c>
      <c r="I249" s="4"/>
      <c r="J249" s="4">
        <v>31</v>
      </c>
      <c r="K249" s="4">
        <v>13</v>
      </c>
      <c r="L249" s="7">
        <f t="shared" si="39"/>
        <v>403</v>
      </c>
      <c r="M249" s="7">
        <f t="shared" si="40"/>
        <v>37.45353159851301</v>
      </c>
      <c r="N249" s="5"/>
      <c r="O249" s="4">
        <v>12566</v>
      </c>
      <c r="P249" s="5"/>
      <c r="Q249" s="4">
        <v>0.75</v>
      </c>
      <c r="R249" s="8">
        <f t="shared" si="44"/>
        <v>3529.8080855018588</v>
      </c>
      <c r="S249" s="4">
        <v>1</v>
      </c>
      <c r="T249" s="9">
        <f t="shared" si="41"/>
        <v>3529.8080855018588</v>
      </c>
      <c r="U249" s="9">
        <f>SUM(T249/1000)</f>
        <v>3.529808085501859</v>
      </c>
      <c r="V249" s="5">
        <v>130</v>
      </c>
      <c r="W249" s="7">
        <f t="shared" si="42"/>
        <v>458.87505111524166</v>
      </c>
      <c r="X249" s="5">
        <v>250</v>
      </c>
      <c r="Y249" s="5">
        <v>100</v>
      </c>
      <c r="Z249" s="5">
        <v>1000</v>
      </c>
      <c r="AA249" s="2">
        <f t="shared" si="43"/>
        <v>1808.8750511152416</v>
      </c>
    </row>
    <row r="250" spans="1:27" ht="28.5" customHeight="1" x14ac:dyDescent="0.25">
      <c r="A250" s="5">
        <f>MAX($A$9:A249)+1</f>
        <v>161</v>
      </c>
      <c r="B250" s="5"/>
      <c r="C250" s="5"/>
      <c r="D250" s="5"/>
      <c r="E250" s="5"/>
      <c r="F250" s="4" t="s">
        <v>175</v>
      </c>
      <c r="G250" s="4" t="s">
        <v>34</v>
      </c>
      <c r="H250" s="4" t="s">
        <v>56</v>
      </c>
      <c r="I250" s="4"/>
      <c r="J250" s="4">
        <v>26</v>
      </c>
      <c r="K250" s="4">
        <v>21</v>
      </c>
      <c r="L250" s="7">
        <f t="shared" si="39"/>
        <v>546</v>
      </c>
      <c r="M250" s="7">
        <f t="shared" si="40"/>
        <v>50.743494423791823</v>
      </c>
      <c r="N250" s="5"/>
      <c r="O250" s="4">
        <v>5692</v>
      </c>
      <c r="P250" s="5"/>
      <c r="Q250" s="4">
        <v>0.7</v>
      </c>
      <c r="R250" s="8">
        <f t="shared" si="44"/>
        <v>2021.8237918215614</v>
      </c>
      <c r="S250" s="4">
        <v>1</v>
      </c>
      <c r="T250" s="9">
        <f t="shared" si="41"/>
        <v>2021.8237918215614</v>
      </c>
      <c r="U250" s="9">
        <f>SUM(T250/1000)</f>
        <v>2.0218237918215616</v>
      </c>
      <c r="V250" s="5">
        <v>70</v>
      </c>
      <c r="W250" s="7">
        <f t="shared" si="42"/>
        <v>141.52766542750931</v>
      </c>
      <c r="X250" s="5">
        <v>250</v>
      </c>
      <c r="Y250" s="5">
        <v>100</v>
      </c>
      <c r="Z250" s="5">
        <v>250</v>
      </c>
      <c r="AA250" s="2">
        <f>SUM(W250:Z250)</f>
        <v>741.52766542750931</v>
      </c>
    </row>
    <row r="251" spans="1:27" ht="28.5" customHeight="1" x14ac:dyDescent="0.25">
      <c r="A251" s="75">
        <f>MAX($A$9:A250)+1</f>
        <v>162</v>
      </c>
      <c r="B251" s="5"/>
      <c r="C251" s="5"/>
      <c r="D251" s="5"/>
      <c r="E251" s="75"/>
      <c r="F251" s="72" t="s">
        <v>468</v>
      </c>
      <c r="G251" s="72" t="s">
        <v>34</v>
      </c>
      <c r="H251" s="4" t="s">
        <v>202</v>
      </c>
      <c r="I251" s="4"/>
      <c r="J251" s="4">
        <v>26.5</v>
      </c>
      <c r="K251" s="4">
        <v>24</v>
      </c>
      <c r="L251" s="7">
        <f t="shared" si="39"/>
        <v>636</v>
      </c>
      <c r="M251" s="7">
        <f t="shared" si="40"/>
        <v>59.107806691449817</v>
      </c>
      <c r="N251" s="5"/>
      <c r="O251" s="4">
        <v>15488</v>
      </c>
      <c r="P251" s="5"/>
      <c r="Q251" s="4">
        <v>0.85</v>
      </c>
      <c r="R251" s="8">
        <f t="shared" si="44"/>
        <v>7781.4245353159858</v>
      </c>
      <c r="S251" s="4">
        <v>1</v>
      </c>
      <c r="T251" s="9">
        <f t="shared" si="41"/>
        <v>7781.4245353159858</v>
      </c>
      <c r="U251" s="9">
        <f t="shared" si="20"/>
        <v>7.7814245353159857</v>
      </c>
      <c r="V251" s="5">
        <v>170</v>
      </c>
      <c r="W251" s="7">
        <f t="shared" si="42"/>
        <v>1322.8421710037176</v>
      </c>
      <c r="X251" s="5">
        <v>250</v>
      </c>
      <c r="Y251" s="5">
        <v>100</v>
      </c>
      <c r="Z251" s="5">
        <v>1000</v>
      </c>
      <c r="AA251" s="2">
        <f t="shared" si="43"/>
        <v>2672.8421710037173</v>
      </c>
    </row>
    <row r="252" spans="1:27" ht="28.5" customHeight="1" x14ac:dyDescent="0.25">
      <c r="A252" s="76"/>
      <c r="B252" s="5"/>
      <c r="C252" s="5"/>
      <c r="D252" s="5"/>
      <c r="E252" s="76"/>
      <c r="F252" s="73"/>
      <c r="G252" s="73"/>
      <c r="H252" s="4" t="s">
        <v>66</v>
      </c>
      <c r="I252" s="4"/>
      <c r="J252" s="4">
        <v>26</v>
      </c>
      <c r="K252" s="4">
        <v>10</v>
      </c>
      <c r="L252" s="7">
        <f t="shared" si="39"/>
        <v>260</v>
      </c>
      <c r="M252" s="7">
        <f t="shared" si="40"/>
        <v>24.1635687732342</v>
      </c>
      <c r="N252" s="5"/>
      <c r="O252" s="4">
        <v>8870</v>
      </c>
      <c r="P252" s="5"/>
      <c r="Q252" s="4">
        <v>0.85</v>
      </c>
      <c r="R252" s="8">
        <f t="shared" si="44"/>
        <v>1821.8122676579924</v>
      </c>
      <c r="S252" s="4">
        <v>1</v>
      </c>
      <c r="T252" s="9">
        <f t="shared" si="41"/>
        <v>1821.8122676579924</v>
      </c>
      <c r="U252" s="9">
        <f t="shared" si="20"/>
        <v>1.8218122676579924</v>
      </c>
      <c r="V252" s="5">
        <v>110</v>
      </c>
      <c r="W252" s="7">
        <f t="shared" si="42"/>
        <v>200.39934944237916</v>
      </c>
      <c r="X252" s="5"/>
      <c r="Y252" s="5"/>
      <c r="Z252" s="5"/>
      <c r="AA252" s="2">
        <f t="shared" si="43"/>
        <v>200.39934944237916</v>
      </c>
    </row>
    <row r="253" spans="1:27" ht="28.5" customHeight="1" x14ac:dyDescent="0.25">
      <c r="A253" s="5">
        <f>MAX($A$9:A252)+1</f>
        <v>163</v>
      </c>
      <c r="B253" s="5"/>
      <c r="C253" s="5"/>
      <c r="D253" s="5"/>
      <c r="E253" s="5"/>
      <c r="F253" s="4" t="s">
        <v>176</v>
      </c>
      <c r="G253" s="4" t="s">
        <v>34</v>
      </c>
      <c r="H253" s="4" t="s">
        <v>35</v>
      </c>
      <c r="I253" s="4"/>
      <c r="J253" s="4">
        <v>36</v>
      </c>
      <c r="K253" s="4">
        <v>20</v>
      </c>
      <c r="L253" s="7">
        <f t="shared" si="39"/>
        <v>720</v>
      </c>
      <c r="M253" s="7">
        <f t="shared" si="40"/>
        <v>66.914498141263948</v>
      </c>
      <c r="N253" s="5"/>
      <c r="O253" s="4">
        <v>5692</v>
      </c>
      <c r="P253" s="5"/>
      <c r="Q253" s="4">
        <v>0.6</v>
      </c>
      <c r="R253" s="8">
        <f t="shared" si="44"/>
        <v>2285.2639405204463</v>
      </c>
      <c r="S253" s="4">
        <v>1</v>
      </c>
      <c r="T253" s="9">
        <f t="shared" si="41"/>
        <v>2285.2639405204463</v>
      </c>
      <c r="U253" s="9">
        <f t="shared" si="20"/>
        <v>2.2852639405204465</v>
      </c>
      <c r="V253" s="5">
        <v>70</v>
      </c>
      <c r="W253" s="7">
        <f t="shared" si="42"/>
        <v>159.96847583643125</v>
      </c>
      <c r="X253" s="5">
        <v>250</v>
      </c>
      <c r="Y253" s="5">
        <v>100</v>
      </c>
      <c r="Z253" s="5">
        <v>250</v>
      </c>
      <c r="AA253" s="2">
        <f t="shared" si="43"/>
        <v>759.96847583643125</v>
      </c>
    </row>
    <row r="254" spans="1:27" ht="28.5" customHeight="1" x14ac:dyDescent="0.25">
      <c r="A254" s="75">
        <f>MAX($A$9:A253)+1</f>
        <v>164</v>
      </c>
      <c r="B254" s="5"/>
      <c r="C254" s="5"/>
      <c r="D254" s="5"/>
      <c r="E254" s="75"/>
      <c r="F254" s="72" t="s">
        <v>177</v>
      </c>
      <c r="G254" s="72" t="s">
        <v>34</v>
      </c>
      <c r="H254" s="4" t="s">
        <v>42</v>
      </c>
      <c r="I254" s="4" t="s">
        <v>458</v>
      </c>
      <c r="J254" s="4">
        <v>18</v>
      </c>
      <c r="K254" s="4">
        <v>20</v>
      </c>
      <c r="L254" s="7">
        <f t="shared" si="39"/>
        <v>360</v>
      </c>
      <c r="M254" s="7">
        <f t="shared" si="40"/>
        <v>33.457249070631974</v>
      </c>
      <c r="N254" s="5"/>
      <c r="O254" s="4">
        <v>12566</v>
      </c>
      <c r="P254" s="5"/>
      <c r="Q254" s="4">
        <v>0.85</v>
      </c>
      <c r="R254" s="8">
        <f t="shared" si="44"/>
        <v>3573.6022304832718</v>
      </c>
      <c r="S254" s="4">
        <v>1</v>
      </c>
      <c r="T254" s="9">
        <f t="shared" si="41"/>
        <v>3573.6022304832718</v>
      </c>
      <c r="U254" s="9">
        <f t="shared" si="20"/>
        <v>3.5736022304832717</v>
      </c>
      <c r="V254" s="5">
        <v>130</v>
      </c>
      <c r="W254" s="7">
        <f t="shared" si="42"/>
        <v>464.5682899628253</v>
      </c>
      <c r="X254" s="5">
        <v>250</v>
      </c>
      <c r="Y254" s="5">
        <v>100</v>
      </c>
      <c r="Z254" s="5">
        <v>250</v>
      </c>
      <c r="AA254" s="2">
        <f t="shared" si="43"/>
        <v>1064.5682899628252</v>
      </c>
    </row>
    <row r="255" spans="1:27" ht="28.5" customHeight="1" x14ac:dyDescent="0.25">
      <c r="A255" s="76"/>
      <c r="B255" s="5"/>
      <c r="C255" s="5"/>
      <c r="D255" s="5"/>
      <c r="E255" s="76"/>
      <c r="F255" s="73"/>
      <c r="G255" s="73"/>
      <c r="H255" s="4" t="s">
        <v>56</v>
      </c>
      <c r="I255" s="4"/>
      <c r="J255" s="4">
        <v>27</v>
      </c>
      <c r="K255" s="4">
        <v>16.5</v>
      </c>
      <c r="L255" s="7">
        <f t="shared" si="39"/>
        <v>445.5</v>
      </c>
      <c r="M255" s="7">
        <f t="shared" si="40"/>
        <v>41.403345724907062</v>
      </c>
      <c r="N255" s="5"/>
      <c r="O255" s="4">
        <v>5692</v>
      </c>
      <c r="P255" s="5"/>
      <c r="Q255" s="4">
        <v>0.7</v>
      </c>
      <c r="R255" s="8">
        <f t="shared" si="44"/>
        <v>1649.6749070631968</v>
      </c>
      <c r="S255" s="4">
        <v>1</v>
      </c>
      <c r="T255" s="9">
        <f t="shared" si="41"/>
        <v>1649.6749070631968</v>
      </c>
      <c r="U255" s="9">
        <f t="shared" si="20"/>
        <v>1.6496749070631969</v>
      </c>
      <c r="V255" s="5">
        <v>70</v>
      </c>
      <c r="W255" s="7">
        <f t="shared" si="42"/>
        <v>115.47724349442377</v>
      </c>
      <c r="X255" s="5"/>
      <c r="Y255" s="5"/>
      <c r="Z255" s="5"/>
      <c r="AA255" s="2">
        <f t="shared" si="43"/>
        <v>115.47724349442377</v>
      </c>
    </row>
    <row r="256" spans="1:27" ht="28.5" customHeight="1" x14ac:dyDescent="0.25">
      <c r="A256" s="75">
        <f>MAX($A$9:A255)+1</f>
        <v>165</v>
      </c>
      <c r="B256" s="5"/>
      <c r="C256" s="5"/>
      <c r="D256" s="5"/>
      <c r="E256" s="5"/>
      <c r="F256" s="72" t="s">
        <v>178</v>
      </c>
      <c r="G256" s="72" t="s">
        <v>34</v>
      </c>
      <c r="H256" s="4" t="s">
        <v>42</v>
      </c>
      <c r="I256" s="4" t="s">
        <v>458</v>
      </c>
      <c r="J256" s="4">
        <v>18</v>
      </c>
      <c r="K256" s="4">
        <v>20</v>
      </c>
      <c r="L256" s="7">
        <f t="shared" si="39"/>
        <v>360</v>
      </c>
      <c r="M256" s="7">
        <f t="shared" si="40"/>
        <v>33.457249070631974</v>
      </c>
      <c r="N256" s="5"/>
      <c r="O256" s="4">
        <v>12566</v>
      </c>
      <c r="P256" s="5"/>
      <c r="Q256" s="4">
        <v>0.75</v>
      </c>
      <c r="R256" s="8">
        <f t="shared" si="44"/>
        <v>3153.178438661711</v>
      </c>
      <c r="S256" s="4">
        <v>1</v>
      </c>
      <c r="T256" s="9">
        <f t="shared" si="41"/>
        <v>3153.178438661711</v>
      </c>
      <c r="U256" s="9">
        <f t="shared" si="20"/>
        <v>3.153178438661711</v>
      </c>
      <c r="V256" s="5">
        <v>130</v>
      </c>
      <c r="W256" s="7">
        <f t="shared" si="42"/>
        <v>409.91319702602243</v>
      </c>
      <c r="X256" s="5">
        <v>250</v>
      </c>
      <c r="Y256" s="5">
        <v>100</v>
      </c>
      <c r="Z256" s="5">
        <v>250</v>
      </c>
      <c r="AA256" s="2">
        <f t="shared" si="43"/>
        <v>1009.9131970260224</v>
      </c>
    </row>
    <row r="257" spans="1:27" ht="28.5" customHeight="1" x14ac:dyDescent="0.25">
      <c r="A257" s="76"/>
      <c r="B257" s="5"/>
      <c r="C257" s="5"/>
      <c r="D257" s="5"/>
      <c r="E257" s="5"/>
      <c r="F257" s="73"/>
      <c r="G257" s="73"/>
      <c r="H257" s="4" t="s">
        <v>56</v>
      </c>
      <c r="I257" s="4"/>
      <c r="J257" s="4">
        <v>27</v>
      </c>
      <c r="K257" s="4">
        <v>16.5</v>
      </c>
      <c r="L257" s="7">
        <f t="shared" si="39"/>
        <v>445.5</v>
      </c>
      <c r="M257" s="7">
        <f t="shared" si="40"/>
        <v>41.403345724907062</v>
      </c>
      <c r="N257" s="5"/>
      <c r="O257" s="4">
        <v>5692</v>
      </c>
      <c r="P257" s="5"/>
      <c r="Q257" s="4">
        <v>0.6</v>
      </c>
      <c r="R257" s="8">
        <f t="shared" si="44"/>
        <v>1414.0070631970259</v>
      </c>
      <c r="S257" s="4">
        <v>1</v>
      </c>
      <c r="T257" s="9">
        <f t="shared" si="41"/>
        <v>1414.0070631970259</v>
      </c>
      <c r="U257" s="9">
        <f t="shared" si="20"/>
        <v>1.4140070631970258</v>
      </c>
      <c r="V257" s="5">
        <v>70</v>
      </c>
      <c r="W257" s="7">
        <f t="shared" si="42"/>
        <v>98.980494423791811</v>
      </c>
      <c r="X257" s="5"/>
      <c r="Y257" s="5"/>
      <c r="Z257" s="5"/>
      <c r="AA257" s="2">
        <f t="shared" si="43"/>
        <v>98.980494423791811</v>
      </c>
    </row>
    <row r="258" spans="1:27" ht="28.5" customHeight="1" x14ac:dyDescent="0.25">
      <c r="A258" s="5">
        <f>MAX($A$9:A257)+1</f>
        <v>166</v>
      </c>
      <c r="B258" s="5"/>
      <c r="C258" s="5"/>
      <c r="D258" s="5"/>
      <c r="E258" s="5"/>
      <c r="F258" s="4" t="s">
        <v>179</v>
      </c>
      <c r="G258" s="4" t="s">
        <v>34</v>
      </c>
      <c r="H258" s="4" t="s">
        <v>42</v>
      </c>
      <c r="I258" s="4" t="s">
        <v>458</v>
      </c>
      <c r="J258" s="4">
        <v>16.5</v>
      </c>
      <c r="K258" s="4">
        <v>35</v>
      </c>
      <c r="L258" s="7">
        <f t="shared" si="39"/>
        <v>577.5</v>
      </c>
      <c r="M258" s="7">
        <f t="shared" si="40"/>
        <v>53.671003717472118</v>
      </c>
      <c r="N258" s="5"/>
      <c r="O258" s="4">
        <v>12566</v>
      </c>
      <c r="P258" s="5"/>
      <c r="Q258" s="4">
        <v>0.85</v>
      </c>
      <c r="R258" s="8">
        <f t="shared" si="44"/>
        <v>5732.6535780669146</v>
      </c>
      <c r="S258" s="4">
        <v>1</v>
      </c>
      <c r="T258" s="9">
        <f t="shared" si="41"/>
        <v>5732.6535780669146</v>
      </c>
      <c r="U258" s="9">
        <f t="shared" si="20"/>
        <v>5.7326535780669143</v>
      </c>
      <c r="V258" s="5">
        <v>130</v>
      </c>
      <c r="W258" s="7">
        <f t="shared" si="42"/>
        <v>745.24496514869884</v>
      </c>
      <c r="X258" s="5">
        <v>250</v>
      </c>
      <c r="Y258" s="5">
        <v>100</v>
      </c>
      <c r="Z258" s="5">
        <v>1000</v>
      </c>
      <c r="AA258" s="2">
        <f t="shared" si="43"/>
        <v>2095.2449651486986</v>
      </c>
    </row>
    <row r="259" spans="1:27" ht="28.5" customHeight="1" x14ac:dyDescent="0.25">
      <c r="A259" s="78">
        <f>MAX($A$9:A258)+1</f>
        <v>167</v>
      </c>
      <c r="B259" s="5"/>
      <c r="C259" s="5"/>
      <c r="D259" s="5"/>
      <c r="E259" s="78"/>
      <c r="F259" s="77" t="s">
        <v>180</v>
      </c>
      <c r="G259" s="72" t="s">
        <v>34</v>
      </c>
      <c r="H259" s="4" t="s">
        <v>35</v>
      </c>
      <c r="I259" s="4"/>
      <c r="J259" s="4">
        <v>34</v>
      </c>
      <c r="K259" s="4">
        <v>15</v>
      </c>
      <c r="L259" s="7">
        <f t="shared" si="39"/>
        <v>510</v>
      </c>
      <c r="M259" s="7">
        <f t="shared" si="40"/>
        <v>47.397769516728623</v>
      </c>
      <c r="N259" s="5"/>
      <c r="O259" s="4">
        <v>5692</v>
      </c>
      <c r="P259" s="5"/>
      <c r="Q259" s="4">
        <v>0.75</v>
      </c>
      <c r="R259" s="8">
        <f t="shared" si="44"/>
        <v>2023.4107806691445</v>
      </c>
      <c r="S259" s="4">
        <v>1</v>
      </c>
      <c r="T259" s="9">
        <f t="shared" si="41"/>
        <v>2023.4107806691445</v>
      </c>
      <c r="U259" s="9">
        <f t="shared" si="20"/>
        <v>2.0234107806691446</v>
      </c>
      <c r="V259" s="5">
        <v>70</v>
      </c>
      <c r="W259" s="7">
        <f t="shared" si="42"/>
        <v>141.63875464684011</v>
      </c>
      <c r="X259" s="5">
        <v>250</v>
      </c>
      <c r="Y259" s="5">
        <v>100</v>
      </c>
      <c r="Z259" s="5">
        <v>250</v>
      </c>
      <c r="AA259" s="2">
        <f t="shared" si="43"/>
        <v>741.63875464684008</v>
      </c>
    </row>
    <row r="260" spans="1:27" ht="28.5" customHeight="1" x14ac:dyDescent="0.25">
      <c r="A260" s="78"/>
      <c r="B260" s="5"/>
      <c r="C260" s="5"/>
      <c r="D260" s="5"/>
      <c r="E260" s="78"/>
      <c r="F260" s="77"/>
      <c r="G260" s="73"/>
      <c r="H260" s="4" t="s">
        <v>66</v>
      </c>
      <c r="I260" s="4" t="s">
        <v>451</v>
      </c>
      <c r="J260" s="4">
        <v>21</v>
      </c>
      <c r="K260" s="4">
        <v>13</v>
      </c>
      <c r="L260" s="7">
        <f t="shared" si="39"/>
        <v>273</v>
      </c>
      <c r="M260" s="7">
        <f t="shared" si="40"/>
        <v>25.371747211895912</v>
      </c>
      <c r="N260" s="5"/>
      <c r="O260" s="4">
        <v>8870</v>
      </c>
      <c r="P260" s="5"/>
      <c r="Q260" s="4">
        <v>0.85</v>
      </c>
      <c r="R260" s="8">
        <f t="shared" si="44"/>
        <v>1912.9028810408925</v>
      </c>
      <c r="S260" s="4">
        <v>1</v>
      </c>
      <c r="T260" s="9">
        <f t="shared" si="41"/>
        <v>1912.9028810408925</v>
      </c>
      <c r="U260" s="9">
        <f t="shared" si="20"/>
        <v>1.9129028810408923</v>
      </c>
      <c r="V260" s="5">
        <v>110</v>
      </c>
      <c r="W260" s="7">
        <f t="shared" si="42"/>
        <v>210.41931691449815</v>
      </c>
      <c r="X260" s="5"/>
      <c r="Y260" s="5"/>
      <c r="Z260" s="5"/>
      <c r="AA260" s="2">
        <f t="shared" si="43"/>
        <v>210.41931691449815</v>
      </c>
    </row>
    <row r="261" spans="1:27" ht="28.5" customHeight="1" x14ac:dyDescent="0.25">
      <c r="A261" s="78">
        <f>MAX($A$9:A260)+1</f>
        <v>168</v>
      </c>
      <c r="B261" s="5"/>
      <c r="C261" s="5"/>
      <c r="D261" s="5"/>
      <c r="E261" s="78"/>
      <c r="F261" s="77" t="s">
        <v>181</v>
      </c>
      <c r="G261" s="72" t="s">
        <v>34</v>
      </c>
      <c r="H261" s="4" t="s">
        <v>56</v>
      </c>
      <c r="I261" s="4"/>
      <c r="J261" s="4">
        <v>34</v>
      </c>
      <c r="K261" s="4">
        <v>15</v>
      </c>
      <c r="L261" s="7">
        <f t="shared" si="39"/>
        <v>510</v>
      </c>
      <c r="M261" s="7">
        <f t="shared" si="40"/>
        <v>47.397769516728623</v>
      </c>
      <c r="N261" s="5"/>
      <c r="O261" s="4">
        <v>5692</v>
      </c>
      <c r="P261" s="5"/>
      <c r="Q261" s="4">
        <v>0.6</v>
      </c>
      <c r="R261" s="8">
        <f t="shared" si="44"/>
        <v>1618.7286245353157</v>
      </c>
      <c r="S261" s="4">
        <v>1</v>
      </c>
      <c r="T261" s="9">
        <f t="shared" si="41"/>
        <v>1618.7286245353157</v>
      </c>
      <c r="U261" s="9">
        <f t="shared" si="20"/>
        <v>1.6187286245353156</v>
      </c>
      <c r="V261" s="5">
        <v>70</v>
      </c>
      <c r="W261" s="7">
        <f t="shared" si="42"/>
        <v>113.31100371747209</v>
      </c>
      <c r="X261" s="5">
        <v>250</v>
      </c>
      <c r="Y261" s="5">
        <v>100</v>
      </c>
      <c r="Z261" s="5">
        <v>250</v>
      </c>
      <c r="AA261" s="2">
        <f t="shared" si="43"/>
        <v>713.31100371747209</v>
      </c>
    </row>
    <row r="262" spans="1:27" ht="28.5" customHeight="1" x14ac:dyDescent="0.25">
      <c r="A262" s="78"/>
      <c r="B262" s="5"/>
      <c r="C262" s="5"/>
      <c r="D262" s="5"/>
      <c r="E262" s="78"/>
      <c r="F262" s="77"/>
      <c r="G262" s="73"/>
      <c r="H262" s="4" t="s">
        <v>66</v>
      </c>
      <c r="I262" s="4" t="s">
        <v>451</v>
      </c>
      <c r="J262" s="4">
        <v>20</v>
      </c>
      <c r="K262" s="4">
        <v>13</v>
      </c>
      <c r="L262" s="7">
        <f t="shared" si="39"/>
        <v>260</v>
      </c>
      <c r="M262" s="7">
        <f t="shared" si="40"/>
        <v>24.1635687732342</v>
      </c>
      <c r="N262" s="5"/>
      <c r="O262" s="4">
        <v>8870</v>
      </c>
      <c r="P262" s="5"/>
      <c r="Q262" s="4">
        <v>0.6</v>
      </c>
      <c r="R262" s="8">
        <f t="shared" si="44"/>
        <v>1285.9851301115241</v>
      </c>
      <c r="S262" s="4">
        <v>1</v>
      </c>
      <c r="T262" s="9">
        <f t="shared" si="41"/>
        <v>1285.9851301115241</v>
      </c>
      <c r="U262" s="9">
        <f t="shared" si="20"/>
        <v>1.2859851301115242</v>
      </c>
      <c r="V262" s="5">
        <v>110</v>
      </c>
      <c r="W262" s="7">
        <f t="shared" si="42"/>
        <v>141.45836431226766</v>
      </c>
      <c r="X262" s="5"/>
      <c r="Y262" s="5"/>
      <c r="Z262" s="5"/>
      <c r="AA262" s="2">
        <f t="shared" si="43"/>
        <v>141.45836431226766</v>
      </c>
    </row>
    <row r="263" spans="1:27" ht="28.5" customHeight="1" x14ac:dyDescent="0.25">
      <c r="A263" s="5">
        <f>MAX($A$9:A262)+1</f>
        <v>169</v>
      </c>
      <c r="B263" s="5"/>
      <c r="C263" s="5"/>
      <c r="D263" s="5"/>
      <c r="E263" s="5"/>
      <c r="F263" s="4" t="s">
        <v>182</v>
      </c>
      <c r="G263" s="4" t="s">
        <v>34</v>
      </c>
      <c r="H263" s="4" t="s">
        <v>56</v>
      </c>
      <c r="I263" s="4"/>
      <c r="J263" s="4">
        <v>33</v>
      </c>
      <c r="K263" s="4">
        <v>37</v>
      </c>
      <c r="L263" s="7">
        <f t="shared" si="39"/>
        <v>1221</v>
      </c>
      <c r="M263" s="7">
        <f t="shared" si="40"/>
        <v>113.47583643122677</v>
      </c>
      <c r="N263" s="5"/>
      <c r="O263" s="4">
        <v>5692</v>
      </c>
      <c r="P263" s="5"/>
      <c r="Q263" s="4">
        <v>0.6</v>
      </c>
      <c r="R263" s="8">
        <f t="shared" si="44"/>
        <v>3875.4267657992564</v>
      </c>
      <c r="S263" s="4">
        <v>1</v>
      </c>
      <c r="T263" s="9">
        <f t="shared" si="41"/>
        <v>3875.4267657992564</v>
      </c>
      <c r="U263" s="9">
        <f t="shared" si="20"/>
        <v>3.8754267657992565</v>
      </c>
      <c r="V263" s="5">
        <v>70</v>
      </c>
      <c r="W263" s="7">
        <f t="shared" si="42"/>
        <v>271.27987360594796</v>
      </c>
      <c r="X263" s="5">
        <v>250</v>
      </c>
      <c r="Y263" s="5">
        <v>100</v>
      </c>
      <c r="Z263" s="5">
        <v>1000</v>
      </c>
      <c r="AA263" s="2">
        <f t="shared" si="43"/>
        <v>1621.2798736059481</v>
      </c>
    </row>
    <row r="264" spans="1:27" ht="28.5" customHeight="1" x14ac:dyDescent="0.25">
      <c r="A264" s="5">
        <f>MAX($A$9:A263)+1</f>
        <v>170</v>
      </c>
      <c r="B264" s="5"/>
      <c r="C264" s="5"/>
      <c r="D264" s="5"/>
      <c r="E264" s="5"/>
      <c r="F264" s="4" t="s">
        <v>183</v>
      </c>
      <c r="G264" s="4" t="s">
        <v>34</v>
      </c>
      <c r="H264" s="4" t="s">
        <v>66</v>
      </c>
      <c r="I264" s="4"/>
      <c r="J264" s="4">
        <v>27</v>
      </c>
      <c r="K264" s="4">
        <v>19</v>
      </c>
      <c r="L264" s="7">
        <f t="shared" si="39"/>
        <v>513</v>
      </c>
      <c r="M264" s="7">
        <f t="shared" si="40"/>
        <v>47.676579925650557</v>
      </c>
      <c r="N264" s="5"/>
      <c r="O264" s="4">
        <v>8870</v>
      </c>
      <c r="P264" s="5"/>
      <c r="Q264" s="4">
        <v>0.6</v>
      </c>
      <c r="R264" s="8">
        <f t="shared" si="44"/>
        <v>2537.3475836431226</v>
      </c>
      <c r="S264" s="4">
        <v>1</v>
      </c>
      <c r="T264" s="9">
        <f t="shared" si="41"/>
        <v>2537.3475836431226</v>
      </c>
      <c r="U264" s="9">
        <f t="shared" si="20"/>
        <v>2.5373475836431227</v>
      </c>
      <c r="V264" s="5">
        <v>110</v>
      </c>
      <c r="W264" s="7">
        <f t="shared" si="42"/>
        <v>279.10823420074348</v>
      </c>
      <c r="X264" s="5">
        <v>250</v>
      </c>
      <c r="Y264" s="5">
        <v>100</v>
      </c>
      <c r="Z264" s="5">
        <v>250</v>
      </c>
      <c r="AA264" s="2">
        <f t="shared" si="43"/>
        <v>879.10823420074348</v>
      </c>
    </row>
    <row r="265" spans="1:27" ht="28.5" customHeight="1" x14ac:dyDescent="0.25">
      <c r="A265" s="5">
        <f>MAX($A$9:A264)+1</f>
        <v>171</v>
      </c>
      <c r="B265" s="5"/>
      <c r="C265" s="5"/>
      <c r="D265" s="5"/>
      <c r="E265" s="5"/>
      <c r="F265" s="4" t="s">
        <v>184</v>
      </c>
      <c r="G265" s="4" t="s">
        <v>34</v>
      </c>
      <c r="H265" s="4" t="s">
        <v>35</v>
      </c>
      <c r="I265" s="4"/>
      <c r="J265" s="4">
        <v>23</v>
      </c>
      <c r="K265" s="4">
        <v>27</v>
      </c>
      <c r="L265" s="7">
        <f t="shared" ref="L265:L328" si="45">SUM(J265*K265)</f>
        <v>621</v>
      </c>
      <c r="M265" s="7">
        <f t="shared" ref="M265:M328" si="46">SUM(L265/10.76)</f>
        <v>57.713754646840151</v>
      </c>
      <c r="N265" s="5"/>
      <c r="O265" s="4">
        <v>5692</v>
      </c>
      <c r="P265" s="5"/>
      <c r="Q265" s="4">
        <v>0.75</v>
      </c>
      <c r="R265" s="8">
        <f t="shared" si="44"/>
        <v>2463.8001858736061</v>
      </c>
      <c r="S265" s="4">
        <v>1</v>
      </c>
      <c r="T265" s="9">
        <f t="shared" ref="T265:T328" si="47">SUM(R265*S265)</f>
        <v>2463.8001858736061</v>
      </c>
      <c r="U265" s="9">
        <f t="shared" si="20"/>
        <v>2.4638001858736063</v>
      </c>
      <c r="V265" s="5">
        <v>70</v>
      </c>
      <c r="W265" s="7">
        <f t="shared" ref="W265:W328" si="48">+U265*V265</f>
        <v>172.46601301115243</v>
      </c>
      <c r="X265" s="5">
        <v>250</v>
      </c>
      <c r="Y265" s="5">
        <v>100</v>
      </c>
      <c r="Z265" s="5">
        <v>250</v>
      </c>
      <c r="AA265" s="2">
        <f t="shared" si="43"/>
        <v>772.46601301115243</v>
      </c>
    </row>
    <row r="266" spans="1:27" ht="28.5" customHeight="1" x14ac:dyDescent="0.25">
      <c r="A266" s="78">
        <f>MAX($A$9:A265)+1</f>
        <v>172</v>
      </c>
      <c r="B266" s="5"/>
      <c r="C266" s="5"/>
      <c r="D266" s="5"/>
      <c r="E266" s="78"/>
      <c r="F266" s="77" t="s">
        <v>185</v>
      </c>
      <c r="G266" s="72" t="s">
        <v>34</v>
      </c>
      <c r="H266" s="4" t="s">
        <v>66</v>
      </c>
      <c r="I266" s="4" t="s">
        <v>451</v>
      </c>
      <c r="J266" s="4">
        <v>34</v>
      </c>
      <c r="K266" s="4">
        <v>26</v>
      </c>
      <c r="L266" s="7">
        <f t="shared" si="45"/>
        <v>884</v>
      </c>
      <c r="M266" s="7">
        <f t="shared" si="46"/>
        <v>82.156133828996289</v>
      </c>
      <c r="N266" s="5"/>
      <c r="O266" s="4">
        <v>8870</v>
      </c>
      <c r="P266" s="5"/>
      <c r="Q266" s="4">
        <v>0.75</v>
      </c>
      <c r="R266" s="8">
        <f t="shared" si="44"/>
        <v>5465.436802973978</v>
      </c>
      <c r="S266" s="4">
        <v>1</v>
      </c>
      <c r="T266" s="9">
        <f t="shared" si="47"/>
        <v>5465.436802973978</v>
      </c>
      <c r="U266" s="9">
        <f t="shared" si="20"/>
        <v>5.4654368029739784</v>
      </c>
      <c r="V266" s="5">
        <v>110</v>
      </c>
      <c r="W266" s="7">
        <f t="shared" si="48"/>
        <v>601.1980483271376</v>
      </c>
      <c r="X266" s="5">
        <v>250</v>
      </c>
      <c r="Y266" s="5">
        <v>100</v>
      </c>
      <c r="Z266" s="5">
        <v>1000</v>
      </c>
      <c r="AA266" s="2">
        <f t="shared" si="43"/>
        <v>1951.1980483271377</v>
      </c>
    </row>
    <row r="267" spans="1:27" ht="28.5" customHeight="1" x14ac:dyDescent="0.25">
      <c r="A267" s="78"/>
      <c r="B267" s="5"/>
      <c r="C267" s="5"/>
      <c r="D267" s="5"/>
      <c r="E267" s="78"/>
      <c r="F267" s="77"/>
      <c r="G267" s="73"/>
      <c r="H267" s="4" t="s">
        <v>42</v>
      </c>
      <c r="I267" s="4" t="s">
        <v>458</v>
      </c>
      <c r="J267" s="4">
        <v>39</v>
      </c>
      <c r="K267" s="4">
        <v>28</v>
      </c>
      <c r="L267" s="7">
        <f t="shared" si="45"/>
        <v>1092</v>
      </c>
      <c r="M267" s="7">
        <f t="shared" si="46"/>
        <v>101.48698884758365</v>
      </c>
      <c r="N267" s="5"/>
      <c r="O267" s="4">
        <v>12566</v>
      </c>
      <c r="P267" s="5"/>
      <c r="Q267" s="4">
        <v>0.85</v>
      </c>
      <c r="R267" s="8">
        <f t="shared" si="44"/>
        <v>10839.926765799257</v>
      </c>
      <c r="S267" s="4">
        <v>1</v>
      </c>
      <c r="T267" s="9">
        <f t="shared" si="47"/>
        <v>10839.926765799257</v>
      </c>
      <c r="U267" s="9">
        <f t="shared" si="20"/>
        <v>10.839926765799257</v>
      </c>
      <c r="V267" s="5">
        <v>130</v>
      </c>
      <c r="W267" s="7">
        <f t="shared" si="48"/>
        <v>1409.1904795539035</v>
      </c>
      <c r="X267" s="5"/>
      <c r="Y267" s="5"/>
      <c r="Z267" s="5"/>
      <c r="AA267" s="2">
        <f t="shared" si="43"/>
        <v>1409.1904795539035</v>
      </c>
    </row>
    <row r="268" spans="1:27" ht="28.5" customHeight="1" x14ac:dyDescent="0.25">
      <c r="A268" s="5">
        <f>MAX($A$9:A267)+1</f>
        <v>173</v>
      </c>
      <c r="B268" s="5"/>
      <c r="C268" s="5"/>
      <c r="D268" s="5"/>
      <c r="E268" s="5"/>
      <c r="F268" s="4" t="s">
        <v>186</v>
      </c>
      <c r="G268" s="4" t="s">
        <v>34</v>
      </c>
      <c r="H268" s="4" t="s">
        <v>42</v>
      </c>
      <c r="I268" s="4" t="s">
        <v>458</v>
      </c>
      <c r="J268" s="4">
        <v>32</v>
      </c>
      <c r="K268" s="4">
        <v>12</v>
      </c>
      <c r="L268" s="7">
        <f t="shared" si="45"/>
        <v>384</v>
      </c>
      <c r="M268" s="7">
        <f t="shared" si="46"/>
        <v>35.687732342007436</v>
      </c>
      <c r="N268" s="21"/>
      <c r="O268" s="4">
        <v>12566</v>
      </c>
      <c r="P268" s="21"/>
      <c r="Q268" s="4">
        <v>0.85</v>
      </c>
      <c r="R268" s="8">
        <f t="shared" si="44"/>
        <v>3811.8423791821565</v>
      </c>
      <c r="S268" s="4">
        <v>1</v>
      </c>
      <c r="T268" s="9">
        <f t="shared" si="47"/>
        <v>3811.8423791821565</v>
      </c>
      <c r="U268" s="9">
        <f>SUM(T268/1000)</f>
        <v>3.8118423791821563</v>
      </c>
      <c r="V268" s="5">
        <v>130</v>
      </c>
      <c r="W268" s="7">
        <f t="shared" si="48"/>
        <v>495.53950929368034</v>
      </c>
      <c r="X268" s="5">
        <v>250</v>
      </c>
      <c r="Y268" s="5">
        <v>100</v>
      </c>
      <c r="Z268" s="5">
        <v>250</v>
      </c>
      <c r="AA268" s="2">
        <f>SUM(W268:Z268)</f>
        <v>1095.5395092936803</v>
      </c>
    </row>
    <row r="269" spans="1:27" ht="28.5" customHeight="1" x14ac:dyDescent="0.25">
      <c r="A269" s="5">
        <f>MAX($A$9:A268)+1</f>
        <v>174</v>
      </c>
      <c r="B269" s="5"/>
      <c r="C269" s="5"/>
      <c r="D269" s="5"/>
      <c r="E269" s="5"/>
      <c r="F269" s="4" t="s">
        <v>187</v>
      </c>
      <c r="G269" s="4" t="s">
        <v>34</v>
      </c>
      <c r="H269" s="4" t="s">
        <v>56</v>
      </c>
      <c r="I269" s="4"/>
      <c r="J269" s="4">
        <v>21</v>
      </c>
      <c r="K269" s="4">
        <v>10.5</v>
      </c>
      <c r="L269" s="7">
        <f t="shared" si="45"/>
        <v>220.5</v>
      </c>
      <c r="M269" s="7">
        <f t="shared" si="46"/>
        <v>20.492565055762082</v>
      </c>
      <c r="N269" s="5"/>
      <c r="O269" s="4">
        <v>5692</v>
      </c>
      <c r="P269" s="5"/>
      <c r="Q269" s="4">
        <v>0.75</v>
      </c>
      <c r="R269" s="8">
        <f t="shared" si="44"/>
        <v>874.82760223048331</v>
      </c>
      <c r="S269" s="4">
        <v>1</v>
      </c>
      <c r="T269" s="9">
        <f t="shared" si="47"/>
        <v>874.82760223048331</v>
      </c>
      <c r="U269" s="9">
        <f>SUM(T269/1000)</f>
        <v>0.87482760223048328</v>
      </c>
      <c r="V269" s="5">
        <v>70</v>
      </c>
      <c r="W269" s="7">
        <f t="shared" si="48"/>
        <v>61.23793215613383</v>
      </c>
      <c r="X269" s="5">
        <v>250</v>
      </c>
      <c r="Y269" s="5">
        <v>100</v>
      </c>
      <c r="Z269" s="5">
        <v>1000</v>
      </c>
      <c r="AA269" s="2">
        <f>SUM(W269:Z269)</f>
        <v>1411.2379321561339</v>
      </c>
    </row>
    <row r="270" spans="1:27" ht="28.5" customHeight="1" x14ac:dyDescent="0.25">
      <c r="A270" s="5">
        <f>MAX($A$9:A269)+1</f>
        <v>175</v>
      </c>
      <c r="B270" s="5"/>
      <c r="C270" s="5"/>
      <c r="D270" s="5"/>
      <c r="E270" s="5"/>
      <c r="F270" s="4" t="s">
        <v>188</v>
      </c>
      <c r="G270" s="4" t="s">
        <v>34</v>
      </c>
      <c r="H270" s="4" t="s">
        <v>56</v>
      </c>
      <c r="I270" s="4"/>
      <c r="J270" s="4">
        <v>21</v>
      </c>
      <c r="K270" s="4">
        <v>10.5</v>
      </c>
      <c r="L270" s="7">
        <f t="shared" si="45"/>
        <v>220.5</v>
      </c>
      <c r="M270" s="7">
        <f t="shared" si="46"/>
        <v>20.492565055762082</v>
      </c>
      <c r="N270" s="5"/>
      <c r="O270" s="4">
        <v>5692</v>
      </c>
      <c r="P270" s="5"/>
      <c r="Q270" s="4">
        <v>0.75</v>
      </c>
      <c r="R270" s="8">
        <f t="shared" si="44"/>
        <v>874.82760223048331</v>
      </c>
      <c r="S270" s="4">
        <v>1</v>
      </c>
      <c r="T270" s="9">
        <f t="shared" si="47"/>
        <v>874.82760223048331</v>
      </c>
      <c r="U270" s="9">
        <f>SUM(T270/1000)</f>
        <v>0.87482760223048328</v>
      </c>
      <c r="V270" s="5">
        <v>70</v>
      </c>
      <c r="W270" s="7">
        <f t="shared" si="48"/>
        <v>61.23793215613383</v>
      </c>
      <c r="X270" s="5">
        <v>250</v>
      </c>
      <c r="Y270" s="5">
        <v>100</v>
      </c>
      <c r="Z270" s="5">
        <v>1000</v>
      </c>
      <c r="AA270" s="2">
        <f>SUM(W270:Z270)</f>
        <v>1411.2379321561339</v>
      </c>
    </row>
    <row r="271" spans="1:27" ht="28.5" customHeight="1" x14ac:dyDescent="0.25">
      <c r="A271" s="75">
        <f>MAX($A$9:A270)+1</f>
        <v>176</v>
      </c>
      <c r="B271" s="5"/>
      <c r="C271" s="5"/>
      <c r="D271" s="5"/>
      <c r="E271" s="75"/>
      <c r="F271" s="79" t="s">
        <v>449</v>
      </c>
      <c r="G271" s="72"/>
      <c r="H271" s="4" t="s">
        <v>42</v>
      </c>
      <c r="I271" s="4"/>
      <c r="J271" s="4">
        <v>12.5</v>
      </c>
      <c r="K271" s="4">
        <v>13</v>
      </c>
      <c r="L271" s="7">
        <f t="shared" si="45"/>
        <v>162.5</v>
      </c>
      <c r="M271" s="7">
        <f t="shared" si="46"/>
        <v>15.102230483271375</v>
      </c>
      <c r="N271" s="5"/>
      <c r="O271" s="4">
        <v>12566</v>
      </c>
      <c r="P271" s="5"/>
      <c r="Q271" s="4">
        <v>0.7</v>
      </c>
      <c r="R271" s="8">
        <f t="shared" si="44"/>
        <v>1328.4223977695167</v>
      </c>
      <c r="S271" s="4">
        <v>1</v>
      </c>
      <c r="T271" s="9">
        <f t="shared" si="47"/>
        <v>1328.4223977695167</v>
      </c>
      <c r="U271" s="9">
        <f t="shared" ref="U271:U276" si="49">SUM(T271/1000)</f>
        <v>1.3284223977695166</v>
      </c>
      <c r="V271" s="5">
        <v>130</v>
      </c>
      <c r="W271" s="7">
        <f t="shared" si="48"/>
        <v>172.69491171003716</v>
      </c>
      <c r="X271" s="5"/>
      <c r="Y271" s="5"/>
      <c r="Z271" s="5"/>
      <c r="AA271" s="2"/>
    </row>
    <row r="272" spans="1:27" ht="28.5" customHeight="1" x14ac:dyDescent="0.25">
      <c r="A272" s="83"/>
      <c r="B272" s="5"/>
      <c r="C272" s="5"/>
      <c r="D272" s="5"/>
      <c r="E272" s="83"/>
      <c r="F272" s="84"/>
      <c r="G272" s="74"/>
      <c r="H272" s="4" t="s">
        <v>42</v>
      </c>
      <c r="I272" s="4"/>
      <c r="J272" s="4">
        <v>12.5</v>
      </c>
      <c r="K272" s="4">
        <v>13</v>
      </c>
      <c r="L272" s="7">
        <f t="shared" si="45"/>
        <v>162.5</v>
      </c>
      <c r="M272" s="7">
        <f t="shared" si="46"/>
        <v>15.102230483271375</v>
      </c>
      <c r="N272" s="5"/>
      <c r="O272" s="4">
        <v>12566</v>
      </c>
      <c r="P272" s="5"/>
      <c r="Q272" s="4">
        <v>0.7</v>
      </c>
      <c r="R272" s="8">
        <f t="shared" si="44"/>
        <v>1328.4223977695167</v>
      </c>
      <c r="S272" s="4">
        <v>1</v>
      </c>
      <c r="T272" s="9">
        <f t="shared" si="47"/>
        <v>1328.4223977695167</v>
      </c>
      <c r="U272" s="9">
        <f t="shared" si="49"/>
        <v>1.3284223977695166</v>
      </c>
      <c r="V272" s="5">
        <v>130</v>
      </c>
      <c r="W272" s="7">
        <f t="shared" si="48"/>
        <v>172.69491171003716</v>
      </c>
      <c r="X272" s="5"/>
      <c r="Y272" s="5"/>
      <c r="Z272" s="5"/>
      <c r="AA272" s="2"/>
    </row>
    <row r="273" spans="1:27" ht="28.5" customHeight="1" x14ac:dyDescent="0.25">
      <c r="A273" s="83"/>
      <c r="B273" s="5"/>
      <c r="C273" s="5"/>
      <c r="D273" s="5"/>
      <c r="E273" s="83"/>
      <c r="F273" s="84"/>
      <c r="G273" s="74"/>
      <c r="H273" s="4" t="s">
        <v>42</v>
      </c>
      <c r="I273" s="4"/>
      <c r="J273" s="4">
        <v>12.5</v>
      </c>
      <c r="K273" s="4">
        <v>13</v>
      </c>
      <c r="L273" s="7">
        <f t="shared" si="45"/>
        <v>162.5</v>
      </c>
      <c r="M273" s="7">
        <f t="shared" si="46"/>
        <v>15.102230483271375</v>
      </c>
      <c r="N273" s="5"/>
      <c r="O273" s="4">
        <v>12566</v>
      </c>
      <c r="P273" s="5"/>
      <c r="Q273" s="4">
        <v>0.7</v>
      </c>
      <c r="R273" s="8">
        <f t="shared" si="44"/>
        <v>1328.4223977695167</v>
      </c>
      <c r="S273" s="4">
        <v>1</v>
      </c>
      <c r="T273" s="9">
        <f t="shared" si="47"/>
        <v>1328.4223977695167</v>
      </c>
      <c r="U273" s="9">
        <f t="shared" si="49"/>
        <v>1.3284223977695166</v>
      </c>
      <c r="V273" s="5">
        <v>130</v>
      </c>
      <c r="W273" s="7">
        <f t="shared" si="48"/>
        <v>172.69491171003716</v>
      </c>
      <c r="X273" s="5"/>
      <c r="Y273" s="5"/>
      <c r="Z273" s="5"/>
      <c r="AA273" s="2"/>
    </row>
    <row r="274" spans="1:27" ht="28.5" customHeight="1" x14ac:dyDescent="0.25">
      <c r="A274" s="76"/>
      <c r="B274" s="5"/>
      <c r="C274" s="5"/>
      <c r="D274" s="5"/>
      <c r="E274" s="76"/>
      <c r="F274" s="80"/>
      <c r="G274" s="73"/>
      <c r="H274" s="4" t="s">
        <v>42</v>
      </c>
      <c r="I274" s="4"/>
      <c r="J274" s="4">
        <v>12.5</v>
      </c>
      <c r="K274" s="4">
        <v>13</v>
      </c>
      <c r="L274" s="7">
        <f t="shared" si="45"/>
        <v>162.5</v>
      </c>
      <c r="M274" s="7">
        <f t="shared" si="46"/>
        <v>15.102230483271375</v>
      </c>
      <c r="N274" s="5"/>
      <c r="O274" s="4">
        <v>12566</v>
      </c>
      <c r="P274" s="5"/>
      <c r="Q274" s="4">
        <v>0.7</v>
      </c>
      <c r="R274" s="8">
        <f t="shared" si="44"/>
        <v>1328.4223977695167</v>
      </c>
      <c r="S274" s="4">
        <v>1</v>
      </c>
      <c r="T274" s="9">
        <f t="shared" si="47"/>
        <v>1328.4223977695167</v>
      </c>
      <c r="U274" s="9">
        <f t="shared" si="49"/>
        <v>1.3284223977695166</v>
      </c>
      <c r="V274" s="5">
        <v>130</v>
      </c>
      <c r="W274" s="7">
        <f t="shared" si="48"/>
        <v>172.69491171003716</v>
      </c>
      <c r="X274" s="5"/>
      <c r="Y274" s="5"/>
      <c r="Z274" s="5"/>
      <c r="AA274" s="2"/>
    </row>
    <row r="275" spans="1:27" ht="28.5" customHeight="1" x14ac:dyDescent="0.25">
      <c r="A275" s="75">
        <f>MAX($A$9:A274)+1</f>
        <v>177</v>
      </c>
      <c r="B275" s="5"/>
      <c r="C275" s="5"/>
      <c r="D275" s="5"/>
      <c r="E275" s="14"/>
      <c r="F275" s="79" t="s">
        <v>469</v>
      </c>
      <c r="G275" s="18"/>
      <c r="H275" s="4" t="s">
        <v>42</v>
      </c>
      <c r="I275" s="4"/>
      <c r="J275" s="4">
        <v>32</v>
      </c>
      <c r="K275" s="4">
        <v>27</v>
      </c>
      <c r="L275" s="7">
        <f t="shared" si="45"/>
        <v>864</v>
      </c>
      <c r="M275" s="7">
        <f t="shared" si="46"/>
        <v>80.297397769516735</v>
      </c>
      <c r="N275" s="5"/>
      <c r="O275" s="4">
        <v>12566</v>
      </c>
      <c r="P275" s="5"/>
      <c r="Q275" s="4">
        <v>0.7</v>
      </c>
      <c r="R275" s="8">
        <f t="shared" si="44"/>
        <v>7063.1197026022301</v>
      </c>
      <c r="S275" s="4">
        <v>1</v>
      </c>
      <c r="T275" s="9">
        <f t="shared" si="47"/>
        <v>7063.1197026022301</v>
      </c>
      <c r="U275" s="9">
        <f t="shared" si="49"/>
        <v>7.0631197026022301</v>
      </c>
      <c r="V275" s="5">
        <v>130</v>
      </c>
      <c r="W275" s="7">
        <f t="shared" si="48"/>
        <v>918.20556133828995</v>
      </c>
      <c r="X275" s="5"/>
      <c r="Y275" s="5"/>
      <c r="Z275" s="5"/>
      <c r="AA275" s="2"/>
    </row>
    <row r="276" spans="1:27" ht="28.5" customHeight="1" x14ac:dyDescent="0.25">
      <c r="A276" s="76"/>
      <c r="B276" s="5"/>
      <c r="C276" s="5"/>
      <c r="D276" s="5"/>
      <c r="E276" s="14"/>
      <c r="F276" s="80"/>
      <c r="G276" s="18"/>
      <c r="H276" s="4" t="s">
        <v>501</v>
      </c>
      <c r="I276" s="4"/>
      <c r="J276" s="4">
        <v>115</v>
      </c>
      <c r="K276" s="4">
        <v>100</v>
      </c>
      <c r="L276" s="7">
        <f t="shared" si="45"/>
        <v>11500</v>
      </c>
      <c r="M276" s="7">
        <f t="shared" si="46"/>
        <v>1068.7732342007434</v>
      </c>
      <c r="N276" s="5"/>
      <c r="O276" s="4">
        <v>940</v>
      </c>
      <c r="P276" s="5"/>
      <c r="Q276" s="4">
        <v>1</v>
      </c>
      <c r="R276" s="8">
        <f t="shared" si="44"/>
        <v>10046.468401486989</v>
      </c>
      <c r="S276" s="4">
        <v>1</v>
      </c>
      <c r="T276" s="9">
        <f t="shared" si="47"/>
        <v>10046.468401486989</v>
      </c>
      <c r="U276" s="9">
        <f t="shared" si="49"/>
        <v>10.046468401486988</v>
      </c>
      <c r="V276" s="5">
        <v>200</v>
      </c>
      <c r="W276" s="7">
        <f t="shared" si="48"/>
        <v>2009.2936802973977</v>
      </c>
      <c r="X276" s="5"/>
      <c r="Y276" s="5"/>
      <c r="Z276" s="5"/>
      <c r="AA276" s="2"/>
    </row>
    <row r="277" spans="1:27" ht="28.5" customHeight="1" x14ac:dyDescent="0.25">
      <c r="A277" s="10">
        <f>MAX($A$9:A276)+1</f>
        <v>178</v>
      </c>
      <c r="B277" s="5"/>
      <c r="C277" s="5"/>
      <c r="D277" s="5"/>
      <c r="E277" s="10"/>
      <c r="F277" s="12" t="s">
        <v>189</v>
      </c>
      <c r="G277" s="12" t="s">
        <v>34</v>
      </c>
      <c r="H277" s="4" t="s">
        <v>35</v>
      </c>
      <c r="I277" s="4"/>
      <c r="J277" s="4">
        <v>36</v>
      </c>
      <c r="K277" s="4">
        <v>20</v>
      </c>
      <c r="L277" s="7">
        <f t="shared" si="45"/>
        <v>720</v>
      </c>
      <c r="M277" s="7">
        <f t="shared" si="46"/>
        <v>66.914498141263948</v>
      </c>
      <c r="N277" s="5"/>
      <c r="O277" s="4">
        <v>5692</v>
      </c>
      <c r="P277" s="5"/>
      <c r="Q277" s="4">
        <v>0.6</v>
      </c>
      <c r="R277" s="8">
        <f t="shared" si="44"/>
        <v>2285.2639405204463</v>
      </c>
      <c r="S277" s="4">
        <v>1</v>
      </c>
      <c r="T277" s="9">
        <f t="shared" si="47"/>
        <v>2285.2639405204463</v>
      </c>
      <c r="U277" s="9">
        <f t="shared" si="20"/>
        <v>2.2852639405204465</v>
      </c>
      <c r="V277" s="5">
        <v>70</v>
      </c>
      <c r="W277" s="7">
        <f t="shared" si="48"/>
        <v>159.96847583643125</v>
      </c>
      <c r="X277" s="5">
        <v>250</v>
      </c>
      <c r="Y277" s="5">
        <v>100</v>
      </c>
      <c r="Z277" s="5">
        <v>250</v>
      </c>
      <c r="AA277" s="2">
        <f t="shared" si="43"/>
        <v>759.96847583643125</v>
      </c>
    </row>
    <row r="278" spans="1:27" ht="28.5" customHeight="1" x14ac:dyDescent="0.25">
      <c r="A278" s="5">
        <f>MAX($A$9:A277)+1</f>
        <v>179</v>
      </c>
      <c r="B278" s="5"/>
      <c r="C278" s="5"/>
      <c r="D278" s="5"/>
      <c r="E278" s="5"/>
      <c r="F278" s="4" t="s">
        <v>190</v>
      </c>
      <c r="G278" s="4" t="s">
        <v>34</v>
      </c>
      <c r="H278" s="4" t="s">
        <v>35</v>
      </c>
      <c r="I278" s="4"/>
      <c r="J278" s="4">
        <v>36</v>
      </c>
      <c r="K278" s="4">
        <v>20</v>
      </c>
      <c r="L278" s="7">
        <f t="shared" si="45"/>
        <v>720</v>
      </c>
      <c r="M278" s="7">
        <f t="shared" si="46"/>
        <v>66.914498141263948</v>
      </c>
      <c r="N278" s="5"/>
      <c r="O278" s="4">
        <v>5692</v>
      </c>
      <c r="P278" s="5"/>
      <c r="Q278" s="4">
        <v>0.6</v>
      </c>
      <c r="R278" s="8">
        <f t="shared" si="44"/>
        <v>2285.2639405204463</v>
      </c>
      <c r="S278" s="4">
        <v>1</v>
      </c>
      <c r="T278" s="9">
        <f t="shared" si="47"/>
        <v>2285.2639405204463</v>
      </c>
      <c r="U278" s="9">
        <f>SUM(T278/1000)</f>
        <v>2.2852639405204465</v>
      </c>
      <c r="V278" s="5">
        <v>70</v>
      </c>
      <c r="W278" s="7">
        <f t="shared" si="48"/>
        <v>159.96847583643125</v>
      </c>
      <c r="X278" s="5">
        <v>250</v>
      </c>
      <c r="Y278" s="5">
        <v>100</v>
      </c>
      <c r="Z278" s="5">
        <v>250</v>
      </c>
      <c r="AA278" s="2">
        <f>SUM(W278:Z278)</f>
        <v>759.96847583643125</v>
      </c>
    </row>
    <row r="279" spans="1:27" ht="28.5" customHeight="1" x14ac:dyDescent="0.25">
      <c r="A279" s="5">
        <f>MAX($A$9:A278)+1</f>
        <v>180</v>
      </c>
      <c r="B279" s="5"/>
      <c r="C279" s="5"/>
      <c r="D279" s="5"/>
      <c r="E279" s="6"/>
      <c r="F279" s="31" t="s">
        <v>193</v>
      </c>
      <c r="G279" s="4"/>
      <c r="H279" s="4" t="s">
        <v>501</v>
      </c>
      <c r="I279" s="4"/>
      <c r="J279" s="4">
        <v>96</v>
      </c>
      <c r="K279" s="4">
        <v>50</v>
      </c>
      <c r="L279" s="7">
        <f t="shared" si="45"/>
        <v>4800</v>
      </c>
      <c r="M279" s="7">
        <f t="shared" si="46"/>
        <v>446.09665427509293</v>
      </c>
      <c r="N279" s="5"/>
      <c r="O279" s="4">
        <v>940</v>
      </c>
      <c r="P279" s="5"/>
      <c r="Q279" s="4">
        <v>1</v>
      </c>
      <c r="R279" s="8">
        <f t="shared" si="44"/>
        <v>4193.3085501858741</v>
      </c>
      <c r="S279" s="4">
        <v>1</v>
      </c>
      <c r="T279" s="9">
        <f t="shared" si="47"/>
        <v>4193.3085501858741</v>
      </c>
      <c r="U279" s="9">
        <f>SUM(T279/1000)</f>
        <v>4.1933085501858738</v>
      </c>
      <c r="V279" s="5">
        <v>200</v>
      </c>
      <c r="W279" s="7">
        <f t="shared" si="48"/>
        <v>838.66171003717477</v>
      </c>
      <c r="X279" s="5"/>
      <c r="Y279" s="5"/>
      <c r="Z279" s="5"/>
      <c r="AA279" s="2">
        <f>SUM(W279:Z279)</f>
        <v>838.66171003717477</v>
      </c>
    </row>
    <row r="280" spans="1:27" ht="28.5" customHeight="1" x14ac:dyDescent="0.25">
      <c r="A280" s="5">
        <f>MAX($A$9:A279)+1</f>
        <v>181</v>
      </c>
      <c r="B280" s="5"/>
      <c r="C280" s="5"/>
      <c r="D280" s="5"/>
      <c r="E280" s="5"/>
      <c r="F280" s="31" t="s">
        <v>192</v>
      </c>
      <c r="G280" s="4" t="s">
        <v>34</v>
      </c>
      <c r="H280" s="4" t="s">
        <v>42</v>
      </c>
      <c r="I280" s="4" t="s">
        <v>458</v>
      </c>
      <c r="J280" s="4">
        <v>25</v>
      </c>
      <c r="K280" s="4">
        <v>20</v>
      </c>
      <c r="L280" s="7">
        <f t="shared" si="45"/>
        <v>500</v>
      </c>
      <c r="M280" s="7">
        <f t="shared" si="46"/>
        <v>46.468401486988846</v>
      </c>
      <c r="N280" s="5"/>
      <c r="O280" s="4">
        <v>12566</v>
      </c>
      <c r="P280" s="5"/>
      <c r="Q280" s="4">
        <v>0.85</v>
      </c>
      <c r="R280" s="8">
        <f t="shared" si="44"/>
        <v>4963.3364312267659</v>
      </c>
      <c r="S280" s="4">
        <v>1</v>
      </c>
      <c r="T280" s="9">
        <f t="shared" si="47"/>
        <v>4963.3364312267659</v>
      </c>
      <c r="U280" s="9">
        <f t="shared" si="20"/>
        <v>4.9633364312267663</v>
      </c>
      <c r="V280" s="5">
        <v>130</v>
      </c>
      <c r="W280" s="7">
        <f t="shared" si="48"/>
        <v>645.23373605947961</v>
      </c>
      <c r="X280" s="5">
        <v>250</v>
      </c>
      <c r="Y280" s="5">
        <v>100</v>
      </c>
      <c r="Z280" s="5">
        <v>250</v>
      </c>
      <c r="AA280" s="2">
        <f t="shared" si="43"/>
        <v>1245.2337360594797</v>
      </c>
    </row>
    <row r="281" spans="1:27" ht="28.5" customHeight="1" x14ac:dyDescent="0.25">
      <c r="A281" s="5">
        <f>MAX($A$9:A280)+1</f>
        <v>182</v>
      </c>
      <c r="B281" s="5"/>
      <c r="C281" s="5"/>
      <c r="D281" s="5"/>
      <c r="E281" s="5"/>
      <c r="F281" s="32" t="s">
        <v>191</v>
      </c>
      <c r="G281" s="4" t="s">
        <v>34</v>
      </c>
      <c r="H281" s="4" t="s">
        <v>35</v>
      </c>
      <c r="I281" s="4"/>
      <c r="J281" s="4">
        <v>20</v>
      </c>
      <c r="K281" s="4">
        <v>15</v>
      </c>
      <c r="L281" s="7">
        <f t="shared" si="45"/>
        <v>300</v>
      </c>
      <c r="M281" s="7">
        <f t="shared" si="46"/>
        <v>27.881040892193308</v>
      </c>
      <c r="N281" s="5"/>
      <c r="O281" s="4">
        <v>5692</v>
      </c>
      <c r="P281" s="5"/>
      <c r="Q281" s="4">
        <v>0.6</v>
      </c>
      <c r="R281" s="8">
        <f t="shared" si="44"/>
        <v>952.19330855018586</v>
      </c>
      <c r="S281" s="4">
        <v>1</v>
      </c>
      <c r="T281" s="9">
        <f t="shared" si="47"/>
        <v>952.19330855018586</v>
      </c>
      <c r="U281" s="9">
        <f t="shared" si="20"/>
        <v>0.95219330855018591</v>
      </c>
      <c r="V281" s="5">
        <v>70</v>
      </c>
      <c r="W281" s="7">
        <f t="shared" si="48"/>
        <v>66.653531598513013</v>
      </c>
      <c r="X281" s="5">
        <v>250</v>
      </c>
      <c r="Y281" s="5">
        <v>100</v>
      </c>
      <c r="Z281" s="5">
        <v>250</v>
      </c>
      <c r="AA281" s="2">
        <f t="shared" si="43"/>
        <v>666.65353159851304</v>
      </c>
    </row>
    <row r="282" spans="1:27" ht="28.5" customHeight="1" x14ac:dyDescent="0.25">
      <c r="A282" s="78">
        <f>MAX($A$9:A281)+1</f>
        <v>183</v>
      </c>
      <c r="B282" s="5"/>
      <c r="C282" s="5"/>
      <c r="D282" s="5"/>
      <c r="E282" s="78"/>
      <c r="F282" s="77" t="s">
        <v>194</v>
      </c>
      <c r="G282" s="72" t="s">
        <v>34</v>
      </c>
      <c r="H282" s="4" t="s">
        <v>42</v>
      </c>
      <c r="I282" s="4" t="s">
        <v>458</v>
      </c>
      <c r="J282" s="4">
        <v>23</v>
      </c>
      <c r="K282" s="4">
        <v>22</v>
      </c>
      <c r="L282" s="7">
        <f t="shared" si="45"/>
        <v>506</v>
      </c>
      <c r="M282" s="7">
        <f t="shared" si="46"/>
        <v>47.026022304832715</v>
      </c>
      <c r="N282" s="5"/>
      <c r="O282" s="4">
        <v>12566</v>
      </c>
      <c r="P282" s="5"/>
      <c r="Q282" s="4">
        <v>0.85</v>
      </c>
      <c r="R282" s="8">
        <f t="shared" si="44"/>
        <v>5022.8964684014873</v>
      </c>
      <c r="S282" s="4">
        <v>1</v>
      </c>
      <c r="T282" s="9">
        <f t="shared" si="47"/>
        <v>5022.8964684014873</v>
      </c>
      <c r="U282" s="9">
        <f t="shared" si="20"/>
        <v>5.0228964684014876</v>
      </c>
      <c r="V282" s="5">
        <v>130</v>
      </c>
      <c r="W282" s="7">
        <f t="shared" si="48"/>
        <v>652.97654089219338</v>
      </c>
      <c r="X282" s="5">
        <v>250</v>
      </c>
      <c r="Y282" s="5">
        <v>100</v>
      </c>
      <c r="Z282" s="5">
        <v>250</v>
      </c>
      <c r="AA282" s="2">
        <f t="shared" si="43"/>
        <v>1252.9765408921935</v>
      </c>
    </row>
    <row r="283" spans="1:27" ht="28.5" customHeight="1" x14ac:dyDescent="0.25">
      <c r="A283" s="78"/>
      <c r="B283" s="5"/>
      <c r="C283" s="5"/>
      <c r="D283" s="5"/>
      <c r="E283" s="78"/>
      <c r="F283" s="77"/>
      <c r="G283" s="73"/>
      <c r="H283" s="4" t="s">
        <v>35</v>
      </c>
      <c r="I283" s="4"/>
      <c r="J283" s="4">
        <v>22</v>
      </c>
      <c r="K283" s="4">
        <v>20</v>
      </c>
      <c r="L283" s="7">
        <f t="shared" si="45"/>
        <v>440</v>
      </c>
      <c r="M283" s="7">
        <f t="shared" si="46"/>
        <v>40.892193308550183</v>
      </c>
      <c r="N283" s="5"/>
      <c r="O283" s="4">
        <v>5692</v>
      </c>
      <c r="P283" s="5"/>
      <c r="Q283" s="4">
        <v>0.6</v>
      </c>
      <c r="R283" s="8">
        <f t="shared" si="44"/>
        <v>1396.5501858736059</v>
      </c>
      <c r="S283" s="4">
        <v>1</v>
      </c>
      <c r="T283" s="9">
        <f t="shared" si="47"/>
        <v>1396.5501858736059</v>
      </c>
      <c r="U283" s="9">
        <f>SUM(T283/1000)</f>
        <v>1.3965501858736058</v>
      </c>
      <c r="V283" s="5">
        <v>70</v>
      </c>
      <c r="W283" s="7">
        <f t="shared" si="48"/>
        <v>97.758513011152402</v>
      </c>
      <c r="X283" s="5"/>
      <c r="Y283" s="5"/>
      <c r="Z283" s="5"/>
      <c r="AA283" s="2">
        <f t="shared" si="43"/>
        <v>97.758513011152402</v>
      </c>
    </row>
    <row r="284" spans="1:27" ht="28.5" customHeight="1" x14ac:dyDescent="0.25">
      <c r="A284" s="5">
        <f>MAX($A$9:A283)+1</f>
        <v>184</v>
      </c>
      <c r="B284" s="5"/>
      <c r="C284" s="5"/>
      <c r="D284" s="5"/>
      <c r="E284" s="5"/>
      <c r="F284" s="4" t="s">
        <v>195</v>
      </c>
      <c r="G284" s="4" t="s">
        <v>34</v>
      </c>
      <c r="H284" s="4" t="s">
        <v>42</v>
      </c>
      <c r="I284" s="4" t="s">
        <v>458</v>
      </c>
      <c r="J284" s="4">
        <v>27</v>
      </c>
      <c r="K284" s="4">
        <v>12</v>
      </c>
      <c r="L284" s="7">
        <f t="shared" si="45"/>
        <v>324</v>
      </c>
      <c r="M284" s="7">
        <f t="shared" si="46"/>
        <v>30.111524163568774</v>
      </c>
      <c r="N284" s="5"/>
      <c r="O284" s="4">
        <v>12566</v>
      </c>
      <c r="P284" s="5"/>
      <c r="Q284" s="4">
        <v>0.85</v>
      </c>
      <c r="R284" s="8">
        <f t="shared" si="44"/>
        <v>3216.2420074349443</v>
      </c>
      <c r="S284" s="4">
        <v>1</v>
      </c>
      <c r="T284" s="9">
        <f t="shared" si="47"/>
        <v>3216.2420074349443</v>
      </c>
      <c r="U284" s="9">
        <f t="shared" si="20"/>
        <v>3.2162420074349445</v>
      </c>
      <c r="V284" s="5">
        <v>130</v>
      </c>
      <c r="W284" s="7">
        <f t="shared" si="48"/>
        <v>418.11146096654278</v>
      </c>
      <c r="X284" s="5">
        <v>250</v>
      </c>
      <c r="Y284" s="5">
        <v>100</v>
      </c>
      <c r="Z284" s="5">
        <v>250</v>
      </c>
      <c r="AA284" s="2">
        <f t="shared" si="43"/>
        <v>1018.1114609665428</v>
      </c>
    </row>
    <row r="285" spans="1:27" ht="28.5" customHeight="1" x14ac:dyDescent="0.25">
      <c r="A285" s="5">
        <f>MAX($A$9:A284)+1</f>
        <v>185</v>
      </c>
      <c r="B285" s="5"/>
      <c r="C285" s="5"/>
      <c r="D285" s="5"/>
      <c r="E285" s="5"/>
      <c r="F285" s="4" t="s">
        <v>196</v>
      </c>
      <c r="G285" s="4" t="s">
        <v>34</v>
      </c>
      <c r="H285" s="4" t="s">
        <v>501</v>
      </c>
      <c r="I285" s="4"/>
      <c r="J285" s="4">
        <v>21</v>
      </c>
      <c r="K285" s="4">
        <v>19</v>
      </c>
      <c r="L285" s="7">
        <f t="shared" si="45"/>
        <v>399</v>
      </c>
      <c r="M285" s="7">
        <f t="shared" si="46"/>
        <v>37.081784386617102</v>
      </c>
      <c r="N285" s="5"/>
      <c r="O285" s="4">
        <v>940</v>
      </c>
      <c r="P285" s="5"/>
      <c r="Q285" s="4">
        <v>1</v>
      </c>
      <c r="R285" s="8">
        <f t="shared" si="44"/>
        <v>348.56877323420076</v>
      </c>
      <c r="S285" s="4">
        <v>1</v>
      </c>
      <c r="T285" s="9">
        <f t="shared" si="47"/>
        <v>348.56877323420076</v>
      </c>
      <c r="U285" s="9">
        <f t="shared" si="20"/>
        <v>0.34856877323420077</v>
      </c>
      <c r="V285" s="5">
        <v>200</v>
      </c>
      <c r="W285" s="7">
        <f t="shared" si="48"/>
        <v>69.713754646840158</v>
      </c>
      <c r="X285" s="5"/>
      <c r="Y285" s="5"/>
      <c r="Z285" s="5"/>
      <c r="AA285" s="2">
        <f t="shared" si="43"/>
        <v>69.713754646840158</v>
      </c>
    </row>
    <row r="286" spans="1:27" ht="28.5" customHeight="1" x14ac:dyDescent="0.25">
      <c r="A286" s="5">
        <f>MAX($A$9:A285)+1</f>
        <v>186</v>
      </c>
      <c r="B286" s="5"/>
      <c r="C286" s="5"/>
      <c r="D286" s="5"/>
      <c r="E286" s="5"/>
      <c r="F286" s="4" t="s">
        <v>470</v>
      </c>
      <c r="G286" s="4" t="s">
        <v>34</v>
      </c>
      <c r="H286" s="4" t="s">
        <v>501</v>
      </c>
      <c r="I286" s="4"/>
      <c r="J286" s="4">
        <v>53</v>
      </c>
      <c r="K286" s="4">
        <v>52</v>
      </c>
      <c r="L286" s="7">
        <f t="shared" si="45"/>
        <v>2756</v>
      </c>
      <c r="M286" s="7">
        <f t="shared" si="46"/>
        <v>256.13382899628255</v>
      </c>
      <c r="N286" s="5"/>
      <c r="O286" s="4">
        <v>940</v>
      </c>
      <c r="P286" s="5"/>
      <c r="Q286" s="4">
        <v>1</v>
      </c>
      <c r="R286" s="8">
        <f t="shared" si="44"/>
        <v>2407.6579925650558</v>
      </c>
      <c r="S286" s="4">
        <v>1</v>
      </c>
      <c r="T286" s="9">
        <f t="shared" si="47"/>
        <v>2407.6579925650558</v>
      </c>
      <c r="U286" s="9">
        <f t="shared" si="20"/>
        <v>2.4076579925650559</v>
      </c>
      <c r="V286" s="5">
        <v>200</v>
      </c>
      <c r="W286" s="7">
        <f t="shared" si="48"/>
        <v>481.53159851301115</v>
      </c>
      <c r="X286" s="5"/>
      <c r="Y286" s="5"/>
      <c r="Z286" s="5"/>
      <c r="AA286" s="2">
        <f t="shared" si="43"/>
        <v>481.53159851301115</v>
      </c>
    </row>
    <row r="287" spans="1:27" ht="28.5" customHeight="1" x14ac:dyDescent="0.25">
      <c r="A287" s="78">
        <f>MAX($A$9:A286)+1</f>
        <v>187</v>
      </c>
      <c r="B287" s="5"/>
      <c r="C287" s="5"/>
      <c r="D287" s="5"/>
      <c r="E287" s="78"/>
      <c r="F287" s="77" t="s">
        <v>198</v>
      </c>
      <c r="G287" s="72" t="s">
        <v>34</v>
      </c>
      <c r="H287" s="4" t="s">
        <v>56</v>
      </c>
      <c r="I287" s="4"/>
      <c r="J287" s="4">
        <v>16</v>
      </c>
      <c r="K287" s="4">
        <v>49</v>
      </c>
      <c r="L287" s="7">
        <f t="shared" si="45"/>
        <v>784</v>
      </c>
      <c r="M287" s="7">
        <f t="shared" si="46"/>
        <v>72.862453531598518</v>
      </c>
      <c r="N287" s="5"/>
      <c r="O287" s="4">
        <v>5692</v>
      </c>
      <c r="P287" s="5"/>
      <c r="Q287" s="4">
        <v>0.6</v>
      </c>
      <c r="R287" s="8">
        <f t="shared" si="44"/>
        <v>2488.3985130111528</v>
      </c>
      <c r="S287" s="4">
        <v>1</v>
      </c>
      <c r="T287" s="9">
        <f t="shared" si="47"/>
        <v>2488.3985130111528</v>
      </c>
      <c r="U287" s="9">
        <f t="shared" si="20"/>
        <v>2.4883985130111528</v>
      </c>
      <c r="V287" s="5">
        <v>70</v>
      </c>
      <c r="W287" s="7">
        <f t="shared" si="48"/>
        <v>174.1878959107807</v>
      </c>
      <c r="X287" s="5">
        <v>250</v>
      </c>
      <c r="Y287" s="5">
        <v>100</v>
      </c>
      <c r="Z287" s="5">
        <v>250</v>
      </c>
      <c r="AA287" s="2">
        <f t="shared" si="43"/>
        <v>774.18789591078075</v>
      </c>
    </row>
    <row r="288" spans="1:27" ht="28.5" customHeight="1" x14ac:dyDescent="0.25">
      <c r="A288" s="78"/>
      <c r="B288" s="5"/>
      <c r="C288" s="5"/>
      <c r="D288" s="5"/>
      <c r="E288" s="78"/>
      <c r="F288" s="77"/>
      <c r="G288" s="73"/>
      <c r="H288" s="4" t="s">
        <v>42</v>
      </c>
      <c r="I288" s="4"/>
      <c r="J288" s="4">
        <v>17</v>
      </c>
      <c r="K288" s="4">
        <v>15</v>
      </c>
      <c r="L288" s="7">
        <f t="shared" si="45"/>
        <v>255</v>
      </c>
      <c r="M288" s="7">
        <f t="shared" si="46"/>
        <v>23.698884758364311</v>
      </c>
      <c r="N288" s="5"/>
      <c r="O288" s="4">
        <v>12566</v>
      </c>
      <c r="P288" s="5"/>
      <c r="Q288" s="4">
        <v>0.7</v>
      </c>
      <c r="R288" s="8">
        <f t="shared" si="44"/>
        <v>2084.6013011152418</v>
      </c>
      <c r="S288" s="4">
        <v>1</v>
      </c>
      <c r="T288" s="9">
        <f t="shared" si="47"/>
        <v>2084.6013011152418</v>
      </c>
      <c r="U288" s="9">
        <f t="shared" si="20"/>
        <v>2.0846013011152418</v>
      </c>
      <c r="V288" s="5">
        <v>130</v>
      </c>
      <c r="W288" s="7">
        <f t="shared" si="48"/>
        <v>270.99816914498143</v>
      </c>
      <c r="X288" s="5"/>
      <c r="Y288" s="5"/>
      <c r="Z288" s="5"/>
      <c r="AA288" s="2">
        <f t="shared" si="43"/>
        <v>270.99816914498143</v>
      </c>
    </row>
    <row r="289" spans="1:27" ht="28.5" customHeight="1" x14ac:dyDescent="0.25">
      <c r="A289" s="78">
        <f>MAX($A$9:A288)+1</f>
        <v>188</v>
      </c>
      <c r="B289" s="5"/>
      <c r="C289" s="5"/>
      <c r="D289" s="5"/>
      <c r="E289" s="78"/>
      <c r="F289" s="77" t="s">
        <v>199</v>
      </c>
      <c r="G289" s="72" t="s">
        <v>34</v>
      </c>
      <c r="H289" s="4" t="s">
        <v>42</v>
      </c>
      <c r="I289" s="4"/>
      <c r="J289" s="4">
        <v>16</v>
      </c>
      <c r="K289" s="4">
        <v>19</v>
      </c>
      <c r="L289" s="7">
        <f t="shared" si="45"/>
        <v>304</v>
      </c>
      <c r="M289" s="7">
        <f t="shared" si="46"/>
        <v>28.25278810408922</v>
      </c>
      <c r="N289" s="5"/>
      <c r="O289" s="4">
        <v>12566</v>
      </c>
      <c r="P289" s="5"/>
      <c r="Q289" s="4">
        <v>0.7</v>
      </c>
      <c r="R289" s="8">
        <f t="shared" si="44"/>
        <v>2485.1717472118962</v>
      </c>
      <c r="S289" s="4">
        <v>1</v>
      </c>
      <c r="T289" s="9">
        <f t="shared" si="47"/>
        <v>2485.1717472118962</v>
      </c>
      <c r="U289" s="9">
        <f t="shared" si="20"/>
        <v>2.4851717472118962</v>
      </c>
      <c r="V289" s="5">
        <v>130</v>
      </c>
      <c r="W289" s="7">
        <f t="shared" si="48"/>
        <v>323.07232713754649</v>
      </c>
      <c r="X289" s="5">
        <v>250</v>
      </c>
      <c r="Y289" s="5">
        <v>100</v>
      </c>
      <c r="Z289" s="5">
        <v>250</v>
      </c>
      <c r="AA289" s="2">
        <f t="shared" si="43"/>
        <v>923.07232713754649</v>
      </c>
    </row>
    <row r="290" spans="1:27" ht="28.5" customHeight="1" x14ac:dyDescent="0.25">
      <c r="A290" s="78"/>
      <c r="B290" s="5"/>
      <c r="C290" s="5"/>
      <c r="D290" s="5"/>
      <c r="E290" s="78"/>
      <c r="F290" s="77"/>
      <c r="G290" s="74"/>
      <c r="H290" s="4" t="s">
        <v>66</v>
      </c>
      <c r="I290" s="4"/>
      <c r="J290" s="4">
        <v>25</v>
      </c>
      <c r="K290" s="4">
        <v>16</v>
      </c>
      <c r="L290" s="7">
        <f t="shared" si="45"/>
        <v>400</v>
      </c>
      <c r="M290" s="7">
        <f t="shared" si="46"/>
        <v>37.174721189591082</v>
      </c>
      <c r="N290" s="5"/>
      <c r="O290" s="4">
        <v>8870</v>
      </c>
      <c r="P290" s="5"/>
      <c r="Q290" s="4">
        <v>0.6</v>
      </c>
      <c r="R290" s="8">
        <f t="shared" si="44"/>
        <v>1978.4386617100376</v>
      </c>
      <c r="S290" s="4">
        <v>1</v>
      </c>
      <c r="T290" s="9">
        <f t="shared" si="47"/>
        <v>1978.4386617100376</v>
      </c>
      <c r="U290" s="9">
        <f t="shared" si="20"/>
        <v>1.9784386617100376</v>
      </c>
      <c r="V290" s="5">
        <v>110</v>
      </c>
      <c r="W290" s="7">
        <f t="shared" si="48"/>
        <v>217.62825278810413</v>
      </c>
      <c r="X290" s="5"/>
      <c r="Y290" s="5"/>
      <c r="Z290" s="5"/>
      <c r="AA290" s="2">
        <f t="shared" si="43"/>
        <v>217.62825278810413</v>
      </c>
    </row>
    <row r="291" spans="1:27" ht="28.5" customHeight="1" x14ac:dyDescent="0.25">
      <c r="A291" s="78"/>
      <c r="B291" s="5"/>
      <c r="C291" s="5"/>
      <c r="D291" s="5"/>
      <c r="E291" s="78"/>
      <c r="F291" s="77"/>
      <c r="G291" s="73"/>
      <c r="H291" s="4" t="s">
        <v>35</v>
      </c>
      <c r="I291" s="4"/>
      <c r="J291" s="4">
        <v>16</v>
      </c>
      <c r="K291" s="4">
        <v>28</v>
      </c>
      <c r="L291" s="7">
        <f t="shared" si="45"/>
        <v>448</v>
      </c>
      <c r="M291" s="7">
        <f t="shared" si="46"/>
        <v>41.635687732342006</v>
      </c>
      <c r="N291" s="5"/>
      <c r="O291" s="4">
        <v>5692</v>
      </c>
      <c r="P291" s="5"/>
      <c r="Q291" s="4">
        <v>0.6</v>
      </c>
      <c r="R291" s="8">
        <f t="shared" si="44"/>
        <v>1421.9420074349441</v>
      </c>
      <c r="S291" s="4">
        <v>1</v>
      </c>
      <c r="T291" s="9">
        <f t="shared" si="47"/>
        <v>1421.9420074349441</v>
      </c>
      <c r="U291" s="9">
        <f t="shared" si="20"/>
        <v>1.421942007434944</v>
      </c>
      <c r="V291" s="5">
        <v>70</v>
      </c>
      <c r="W291" s="7">
        <f t="shared" si="48"/>
        <v>99.535940520446076</v>
      </c>
      <c r="X291" s="5"/>
      <c r="Y291" s="5"/>
      <c r="Z291" s="5"/>
      <c r="AA291" s="2">
        <f t="shared" si="43"/>
        <v>99.535940520446076</v>
      </c>
    </row>
    <row r="292" spans="1:27" ht="28.5" customHeight="1" x14ac:dyDescent="0.25">
      <c r="A292" s="75">
        <f>MAX($A$9:A291)+1</f>
        <v>189</v>
      </c>
      <c r="B292" s="5"/>
      <c r="C292" s="5"/>
      <c r="D292" s="5"/>
      <c r="E292" s="75"/>
      <c r="F292" s="72" t="s">
        <v>197</v>
      </c>
      <c r="G292" s="72" t="s">
        <v>34</v>
      </c>
      <c r="H292" s="4" t="s">
        <v>42</v>
      </c>
      <c r="I292" s="4" t="s">
        <v>458</v>
      </c>
      <c r="J292" s="4">
        <v>16</v>
      </c>
      <c r="K292" s="4">
        <v>19</v>
      </c>
      <c r="L292" s="7">
        <f t="shared" si="45"/>
        <v>304</v>
      </c>
      <c r="M292" s="7">
        <f t="shared" si="46"/>
        <v>28.25278810408922</v>
      </c>
      <c r="N292" s="5"/>
      <c r="O292" s="4">
        <v>12566</v>
      </c>
      <c r="P292" s="5"/>
      <c r="Q292" s="4">
        <v>0.85</v>
      </c>
      <c r="R292" s="8">
        <f t="shared" si="44"/>
        <v>3017.7085501858737</v>
      </c>
      <c r="S292" s="4">
        <v>1</v>
      </c>
      <c r="T292" s="9">
        <f t="shared" si="47"/>
        <v>3017.7085501858737</v>
      </c>
      <c r="U292" s="9">
        <f t="shared" si="20"/>
        <v>3.0177085501858736</v>
      </c>
      <c r="V292" s="5">
        <v>130</v>
      </c>
      <c r="W292" s="7">
        <f t="shared" si="48"/>
        <v>392.30211152416359</v>
      </c>
      <c r="X292" s="5">
        <v>250</v>
      </c>
      <c r="Y292" s="5">
        <v>100</v>
      </c>
      <c r="Z292" s="5">
        <v>250</v>
      </c>
      <c r="AA292" s="2">
        <f t="shared" si="43"/>
        <v>992.30211152416359</v>
      </c>
    </row>
    <row r="293" spans="1:27" ht="28.5" customHeight="1" x14ac:dyDescent="0.25">
      <c r="A293" s="83"/>
      <c r="B293" s="5"/>
      <c r="C293" s="5"/>
      <c r="D293" s="5"/>
      <c r="E293" s="83"/>
      <c r="F293" s="74"/>
      <c r="G293" s="74"/>
      <c r="H293" s="4" t="s">
        <v>35</v>
      </c>
      <c r="I293" s="4"/>
      <c r="J293" s="4">
        <v>16</v>
      </c>
      <c r="K293" s="4">
        <v>28</v>
      </c>
      <c r="L293" s="7">
        <f t="shared" si="45"/>
        <v>448</v>
      </c>
      <c r="M293" s="7">
        <f t="shared" si="46"/>
        <v>41.635687732342006</v>
      </c>
      <c r="N293" s="5"/>
      <c r="O293" s="4">
        <v>5692</v>
      </c>
      <c r="P293" s="5"/>
      <c r="Q293" s="4">
        <v>0.6</v>
      </c>
      <c r="R293" s="8">
        <f t="shared" si="44"/>
        <v>1421.9420074349441</v>
      </c>
      <c r="S293" s="4">
        <v>1</v>
      </c>
      <c r="T293" s="9">
        <f t="shared" si="47"/>
        <v>1421.9420074349441</v>
      </c>
      <c r="U293" s="9">
        <f t="shared" si="20"/>
        <v>1.421942007434944</v>
      </c>
      <c r="V293" s="5">
        <v>70</v>
      </c>
      <c r="W293" s="7">
        <f t="shared" si="48"/>
        <v>99.535940520446076</v>
      </c>
      <c r="X293" s="5"/>
      <c r="Y293" s="5"/>
      <c r="Z293" s="5"/>
      <c r="AA293" s="2">
        <f t="shared" si="43"/>
        <v>99.535940520446076</v>
      </c>
    </row>
    <row r="294" spans="1:27" ht="28.5" customHeight="1" x14ac:dyDescent="0.25">
      <c r="A294" s="76"/>
      <c r="B294" s="5"/>
      <c r="C294" s="5"/>
      <c r="D294" s="5"/>
      <c r="E294" s="76"/>
      <c r="F294" s="73"/>
      <c r="G294" s="73"/>
      <c r="H294" s="4" t="s">
        <v>66</v>
      </c>
      <c r="I294" s="4"/>
      <c r="J294" s="4">
        <v>16</v>
      </c>
      <c r="K294" s="4">
        <v>20</v>
      </c>
      <c r="L294" s="7">
        <f t="shared" si="45"/>
        <v>320</v>
      </c>
      <c r="M294" s="7">
        <f t="shared" si="46"/>
        <v>29.739776951672862</v>
      </c>
      <c r="N294" s="5"/>
      <c r="O294" s="4">
        <v>8870</v>
      </c>
      <c r="P294" s="5"/>
      <c r="Q294" s="4">
        <v>0.7</v>
      </c>
      <c r="R294" s="8">
        <f t="shared" si="44"/>
        <v>1846.5427509293677</v>
      </c>
      <c r="S294" s="4">
        <v>1</v>
      </c>
      <c r="T294" s="9">
        <f t="shared" si="47"/>
        <v>1846.5427509293677</v>
      </c>
      <c r="U294" s="9">
        <f t="shared" si="20"/>
        <v>1.8465427509293677</v>
      </c>
      <c r="V294" s="5">
        <v>110</v>
      </c>
      <c r="W294" s="7">
        <f t="shared" si="48"/>
        <v>203.11970260223046</v>
      </c>
      <c r="X294" s="5"/>
      <c r="Y294" s="5"/>
      <c r="Z294" s="5"/>
      <c r="AA294" s="2">
        <f t="shared" si="43"/>
        <v>203.11970260223046</v>
      </c>
    </row>
    <row r="295" spans="1:27" ht="28.5" customHeight="1" x14ac:dyDescent="0.25">
      <c r="A295" s="75">
        <f>MAX($A$9:A294)+1</f>
        <v>190</v>
      </c>
      <c r="B295" s="5"/>
      <c r="C295" s="5"/>
      <c r="D295" s="5"/>
      <c r="E295" s="75"/>
      <c r="F295" s="72" t="s">
        <v>200</v>
      </c>
      <c r="G295" s="72" t="s">
        <v>34</v>
      </c>
      <c r="H295" s="4" t="s">
        <v>42</v>
      </c>
      <c r="I295" s="4" t="s">
        <v>458</v>
      </c>
      <c r="J295" s="4">
        <v>26</v>
      </c>
      <c r="K295" s="4">
        <v>22</v>
      </c>
      <c r="L295" s="7">
        <f t="shared" si="45"/>
        <v>572</v>
      </c>
      <c r="M295" s="7">
        <f t="shared" si="46"/>
        <v>53.159851301115239</v>
      </c>
      <c r="N295" s="5"/>
      <c r="O295" s="4">
        <v>12566</v>
      </c>
      <c r="P295" s="5"/>
      <c r="Q295" s="4">
        <v>0.9</v>
      </c>
      <c r="R295" s="8">
        <f t="shared" si="44"/>
        <v>6012.0602230483273</v>
      </c>
      <c r="S295" s="4">
        <v>1</v>
      </c>
      <c r="T295" s="9">
        <f t="shared" si="47"/>
        <v>6012.0602230483273</v>
      </c>
      <c r="U295" s="9">
        <f t="shared" si="20"/>
        <v>6.0120602230483273</v>
      </c>
      <c r="V295" s="5">
        <v>130</v>
      </c>
      <c r="W295" s="7">
        <f t="shared" si="48"/>
        <v>781.56782899628251</v>
      </c>
      <c r="X295" s="5">
        <v>250</v>
      </c>
      <c r="Y295" s="5">
        <v>100</v>
      </c>
      <c r="Z295" s="5">
        <v>250</v>
      </c>
      <c r="AA295" s="2">
        <f t="shared" si="43"/>
        <v>1381.5678289962825</v>
      </c>
    </row>
    <row r="296" spans="1:27" ht="28.5" customHeight="1" x14ac:dyDescent="0.25">
      <c r="A296" s="76"/>
      <c r="B296" s="5"/>
      <c r="C296" s="5"/>
      <c r="D296" s="5"/>
      <c r="E296" s="76"/>
      <c r="F296" s="73"/>
      <c r="G296" s="73"/>
      <c r="H296" s="4" t="s">
        <v>455</v>
      </c>
      <c r="I296" s="4"/>
      <c r="J296" s="4">
        <v>28</v>
      </c>
      <c r="K296" s="4">
        <v>16</v>
      </c>
      <c r="L296" s="7">
        <f t="shared" si="45"/>
        <v>448</v>
      </c>
      <c r="M296" s="7">
        <f t="shared" si="46"/>
        <v>41.635687732342006</v>
      </c>
      <c r="N296" s="5"/>
      <c r="O296" s="4">
        <v>5692</v>
      </c>
      <c r="P296" s="5"/>
      <c r="Q296" s="4">
        <v>0.6</v>
      </c>
      <c r="R296" s="8">
        <f t="shared" si="44"/>
        <v>1421.9420074349441</v>
      </c>
      <c r="S296" s="4">
        <v>1</v>
      </c>
      <c r="T296" s="9">
        <f t="shared" si="47"/>
        <v>1421.9420074349441</v>
      </c>
      <c r="U296" s="9">
        <f t="shared" si="20"/>
        <v>1.421942007434944</v>
      </c>
      <c r="V296" s="5">
        <v>70</v>
      </c>
      <c r="W296" s="7">
        <f t="shared" si="48"/>
        <v>99.535940520446076</v>
      </c>
      <c r="X296" s="5"/>
      <c r="Y296" s="5"/>
      <c r="Z296" s="5"/>
      <c r="AA296" s="2">
        <f t="shared" si="43"/>
        <v>99.535940520446076</v>
      </c>
    </row>
    <row r="297" spans="1:27" ht="28.5" customHeight="1" x14ac:dyDescent="0.25">
      <c r="A297" s="78">
        <f>MAX($A$9:A296)+1</f>
        <v>191</v>
      </c>
      <c r="B297" s="5"/>
      <c r="C297" s="5"/>
      <c r="D297" s="5"/>
      <c r="E297" s="75"/>
      <c r="F297" s="77" t="s">
        <v>201</v>
      </c>
      <c r="G297" s="72" t="s">
        <v>34</v>
      </c>
      <c r="H297" s="4" t="s">
        <v>202</v>
      </c>
      <c r="I297" s="4"/>
      <c r="J297" s="4">
        <v>35</v>
      </c>
      <c r="K297" s="4">
        <v>24</v>
      </c>
      <c r="L297" s="7">
        <f t="shared" si="45"/>
        <v>840</v>
      </c>
      <c r="M297" s="7">
        <f t="shared" si="46"/>
        <v>78.066914498141259</v>
      </c>
      <c r="N297" s="5"/>
      <c r="O297" s="4">
        <v>15488</v>
      </c>
      <c r="P297" s="5"/>
      <c r="Q297" s="4">
        <v>0.7</v>
      </c>
      <c r="R297" s="8">
        <f t="shared" ref="R297:R360" si="50">SUM(M297*O297*Q297)/100</f>
        <v>8463.7026022304817</v>
      </c>
      <c r="S297" s="4">
        <v>1</v>
      </c>
      <c r="T297" s="9">
        <f t="shared" si="47"/>
        <v>8463.7026022304817</v>
      </c>
      <c r="U297" s="9">
        <f t="shared" si="20"/>
        <v>8.463702602230482</v>
      </c>
      <c r="V297" s="5">
        <v>170</v>
      </c>
      <c r="W297" s="7">
        <f t="shared" si="48"/>
        <v>1438.829442379182</v>
      </c>
      <c r="X297" s="5">
        <v>250</v>
      </c>
      <c r="Y297" s="5">
        <v>100</v>
      </c>
      <c r="Z297" s="5">
        <v>250</v>
      </c>
      <c r="AA297" s="2">
        <f t="shared" si="43"/>
        <v>2038.829442379182</v>
      </c>
    </row>
    <row r="298" spans="1:27" ht="28.5" customHeight="1" x14ac:dyDescent="0.25">
      <c r="A298" s="78"/>
      <c r="B298" s="5"/>
      <c r="C298" s="5"/>
      <c r="D298" s="5"/>
      <c r="E298" s="83"/>
      <c r="F298" s="77"/>
      <c r="G298" s="74"/>
      <c r="H298" s="4" t="s">
        <v>203</v>
      </c>
      <c r="I298" s="4"/>
      <c r="J298" s="4">
        <v>47</v>
      </c>
      <c r="K298" s="4">
        <v>23</v>
      </c>
      <c r="L298" s="7">
        <f t="shared" si="45"/>
        <v>1081</v>
      </c>
      <c r="M298" s="7">
        <f t="shared" si="46"/>
        <v>100.46468401486989</v>
      </c>
      <c r="N298" s="5"/>
      <c r="O298" s="4">
        <v>15488</v>
      </c>
      <c r="P298" s="5"/>
      <c r="Q298" s="4">
        <v>0.7</v>
      </c>
      <c r="R298" s="8">
        <f t="shared" si="50"/>
        <v>10891.979182156134</v>
      </c>
      <c r="S298" s="4">
        <v>1</v>
      </c>
      <c r="T298" s="9">
        <f t="shared" si="47"/>
        <v>10891.979182156134</v>
      </c>
      <c r="U298" s="9">
        <f t="shared" si="20"/>
        <v>10.891979182156135</v>
      </c>
      <c r="V298" s="5">
        <v>170</v>
      </c>
      <c r="W298" s="7">
        <f t="shared" si="48"/>
        <v>1851.6364609665429</v>
      </c>
      <c r="X298" s="5"/>
      <c r="Y298" s="5"/>
      <c r="Z298" s="5"/>
      <c r="AA298" s="2">
        <f t="shared" si="43"/>
        <v>1851.6364609665429</v>
      </c>
    </row>
    <row r="299" spans="1:27" ht="28.5" customHeight="1" x14ac:dyDescent="0.25">
      <c r="A299" s="78"/>
      <c r="B299" s="5"/>
      <c r="C299" s="5"/>
      <c r="D299" s="5"/>
      <c r="E299" s="76"/>
      <c r="F299" s="77"/>
      <c r="G299" s="73"/>
      <c r="H299" s="4" t="s">
        <v>66</v>
      </c>
      <c r="I299" s="4"/>
      <c r="J299" s="4">
        <v>27</v>
      </c>
      <c r="K299" s="4">
        <v>22</v>
      </c>
      <c r="L299" s="7">
        <f t="shared" si="45"/>
        <v>594</v>
      </c>
      <c r="M299" s="7">
        <f t="shared" si="46"/>
        <v>55.204460966542754</v>
      </c>
      <c r="N299" s="5"/>
      <c r="O299" s="4">
        <v>8870</v>
      </c>
      <c r="P299" s="5"/>
      <c r="Q299" s="4">
        <v>0.6</v>
      </c>
      <c r="R299" s="8">
        <f t="shared" si="50"/>
        <v>2937.9814126394049</v>
      </c>
      <c r="S299" s="4">
        <v>1</v>
      </c>
      <c r="T299" s="9">
        <f t="shared" si="47"/>
        <v>2937.9814126394049</v>
      </c>
      <c r="U299" s="9">
        <f t="shared" si="20"/>
        <v>2.937981412639405</v>
      </c>
      <c r="V299" s="5">
        <v>110</v>
      </c>
      <c r="W299" s="7">
        <f t="shared" si="48"/>
        <v>323.17795539033455</v>
      </c>
      <c r="X299" s="5"/>
      <c r="Y299" s="5"/>
      <c r="Z299" s="5"/>
      <c r="AA299" s="2">
        <f t="shared" si="43"/>
        <v>323.17795539033455</v>
      </c>
    </row>
    <row r="300" spans="1:27" ht="28.5" customHeight="1" x14ac:dyDescent="0.25">
      <c r="A300" s="5">
        <f>MAX($A$9:A299)+1</f>
        <v>192</v>
      </c>
      <c r="B300" s="5"/>
      <c r="C300" s="5"/>
      <c r="D300" s="5"/>
      <c r="E300" s="5"/>
      <c r="F300" s="4" t="s">
        <v>205</v>
      </c>
      <c r="G300" s="4" t="s">
        <v>34</v>
      </c>
      <c r="H300" s="4" t="s">
        <v>35</v>
      </c>
      <c r="I300" s="4"/>
      <c r="J300" s="4">
        <v>33</v>
      </c>
      <c r="K300" s="4">
        <v>18</v>
      </c>
      <c r="L300" s="7">
        <f t="shared" si="45"/>
        <v>594</v>
      </c>
      <c r="M300" s="7">
        <f t="shared" si="46"/>
        <v>55.204460966542754</v>
      </c>
      <c r="N300" s="5"/>
      <c r="O300" s="4">
        <v>5692</v>
      </c>
      <c r="P300" s="5"/>
      <c r="Q300" s="4">
        <v>0.6</v>
      </c>
      <c r="R300" s="8">
        <f t="shared" si="50"/>
        <v>1885.3427509293679</v>
      </c>
      <c r="S300" s="4">
        <v>1</v>
      </c>
      <c r="T300" s="9">
        <f t="shared" si="47"/>
        <v>1885.3427509293679</v>
      </c>
      <c r="U300" s="9">
        <f t="shared" si="20"/>
        <v>1.8853427509293679</v>
      </c>
      <c r="V300" s="5">
        <v>70</v>
      </c>
      <c r="W300" s="7">
        <f t="shared" si="48"/>
        <v>131.97399256505574</v>
      </c>
      <c r="X300" s="5">
        <v>250</v>
      </c>
      <c r="Y300" s="5">
        <v>100</v>
      </c>
      <c r="Z300" s="5">
        <v>250</v>
      </c>
      <c r="AA300" s="2">
        <f t="shared" si="43"/>
        <v>731.97399256505571</v>
      </c>
    </row>
    <row r="301" spans="1:27" ht="28.5" customHeight="1" x14ac:dyDescent="0.25">
      <c r="A301" s="5">
        <f>MAX($A$9:A300)+1</f>
        <v>193</v>
      </c>
      <c r="B301" s="5"/>
      <c r="C301" s="5"/>
      <c r="D301" s="5"/>
      <c r="E301" s="5"/>
      <c r="F301" s="4" t="s">
        <v>206</v>
      </c>
      <c r="G301" s="4" t="s">
        <v>34</v>
      </c>
      <c r="H301" s="4" t="s">
        <v>66</v>
      </c>
      <c r="I301" s="4"/>
      <c r="J301" s="4">
        <v>9</v>
      </c>
      <c r="K301" s="4">
        <v>24</v>
      </c>
      <c r="L301" s="7">
        <f t="shared" si="45"/>
        <v>216</v>
      </c>
      <c r="M301" s="7">
        <f t="shared" si="46"/>
        <v>20.074349442379184</v>
      </c>
      <c r="N301" s="5"/>
      <c r="O301" s="4">
        <v>8870</v>
      </c>
      <c r="P301" s="5"/>
      <c r="Q301" s="4">
        <v>0.6</v>
      </c>
      <c r="R301" s="8">
        <f t="shared" si="50"/>
        <v>1068.3568773234201</v>
      </c>
      <c r="S301" s="4">
        <v>1</v>
      </c>
      <c r="T301" s="9">
        <f t="shared" si="47"/>
        <v>1068.3568773234201</v>
      </c>
      <c r="U301" s="9">
        <f t="shared" si="20"/>
        <v>1.0683568773234202</v>
      </c>
      <c r="V301" s="5">
        <v>110</v>
      </c>
      <c r="W301" s="7">
        <f t="shared" si="48"/>
        <v>117.51925650557622</v>
      </c>
      <c r="X301" s="5">
        <v>250</v>
      </c>
      <c r="Y301" s="5">
        <v>100</v>
      </c>
      <c r="Z301" s="5">
        <v>250</v>
      </c>
      <c r="AA301" s="2">
        <f t="shared" si="43"/>
        <v>717.51925650557621</v>
      </c>
    </row>
    <row r="302" spans="1:27" ht="28.5" customHeight="1" x14ac:dyDescent="0.25">
      <c r="A302" s="5">
        <f>MAX($A$9:A301)+1</f>
        <v>194</v>
      </c>
      <c r="B302" s="5"/>
      <c r="C302" s="5"/>
      <c r="D302" s="5"/>
      <c r="E302" s="5"/>
      <c r="F302" s="4" t="s">
        <v>204</v>
      </c>
      <c r="G302" s="4" t="s">
        <v>34</v>
      </c>
      <c r="H302" s="4" t="s">
        <v>42</v>
      </c>
      <c r="I302" s="4" t="s">
        <v>458</v>
      </c>
      <c r="J302" s="4">
        <v>27</v>
      </c>
      <c r="K302" s="4">
        <v>13</v>
      </c>
      <c r="L302" s="7">
        <f t="shared" si="45"/>
        <v>351</v>
      </c>
      <c r="M302" s="7">
        <f t="shared" si="46"/>
        <v>32.62081784386617</v>
      </c>
      <c r="N302" s="5"/>
      <c r="O302" s="4">
        <v>12566</v>
      </c>
      <c r="P302" s="5"/>
      <c r="Q302" s="4">
        <v>0.85</v>
      </c>
      <c r="R302" s="8">
        <f t="shared" si="50"/>
        <v>3484.2621747211897</v>
      </c>
      <c r="S302" s="4">
        <v>1</v>
      </c>
      <c r="T302" s="9">
        <f t="shared" si="47"/>
        <v>3484.2621747211897</v>
      </c>
      <c r="U302" s="9">
        <f t="shared" si="20"/>
        <v>3.4842621747211897</v>
      </c>
      <c r="V302" s="5">
        <v>130</v>
      </c>
      <c r="W302" s="7">
        <f t="shared" si="48"/>
        <v>452.95408271375464</v>
      </c>
      <c r="X302" s="5">
        <v>250</v>
      </c>
      <c r="Y302" s="5">
        <v>100</v>
      </c>
      <c r="Z302" s="5">
        <v>1000</v>
      </c>
      <c r="AA302" s="2">
        <f t="shared" si="43"/>
        <v>1802.9540827137546</v>
      </c>
    </row>
    <row r="303" spans="1:27" ht="28.5" customHeight="1" x14ac:dyDescent="0.25">
      <c r="A303" s="5">
        <f>MAX($A$9:A302)+1</f>
        <v>195</v>
      </c>
      <c r="B303" s="5"/>
      <c r="C303" s="5"/>
      <c r="D303" s="5"/>
      <c r="E303" s="5"/>
      <c r="F303" s="4" t="s">
        <v>471</v>
      </c>
      <c r="G303" s="4"/>
      <c r="H303" s="4" t="s">
        <v>501</v>
      </c>
      <c r="I303" s="4"/>
      <c r="J303" s="4">
        <v>61</v>
      </c>
      <c r="K303" s="4">
        <v>15</v>
      </c>
      <c r="L303" s="7">
        <f t="shared" si="45"/>
        <v>915</v>
      </c>
      <c r="M303" s="7">
        <f t="shared" si="46"/>
        <v>85.037174721189587</v>
      </c>
      <c r="N303" s="5"/>
      <c r="O303" s="4">
        <v>940</v>
      </c>
      <c r="P303" s="5"/>
      <c r="Q303" s="4">
        <v>1</v>
      </c>
      <c r="R303" s="8">
        <f t="shared" si="50"/>
        <v>799.34944237918216</v>
      </c>
      <c r="S303" s="4">
        <v>1</v>
      </c>
      <c r="T303" s="9">
        <f t="shared" si="47"/>
        <v>799.34944237918216</v>
      </c>
      <c r="U303" s="9">
        <f t="shared" si="20"/>
        <v>0.79934944237918215</v>
      </c>
      <c r="V303" s="5">
        <v>200</v>
      </c>
      <c r="W303" s="7">
        <f t="shared" si="48"/>
        <v>159.86988847583643</v>
      </c>
      <c r="X303" s="5"/>
      <c r="Y303" s="5"/>
      <c r="Z303" s="5"/>
      <c r="AA303" s="2">
        <f t="shared" si="43"/>
        <v>159.86988847583643</v>
      </c>
    </row>
    <row r="304" spans="1:27" ht="28.5" customHeight="1" x14ac:dyDescent="0.25">
      <c r="A304" s="75">
        <f>MAX($A$9:A303)+1</f>
        <v>196</v>
      </c>
      <c r="B304" s="5"/>
      <c r="C304" s="5"/>
      <c r="D304" s="5"/>
      <c r="E304" s="75"/>
      <c r="F304" s="72" t="s">
        <v>207</v>
      </c>
      <c r="G304" s="72" t="s">
        <v>34</v>
      </c>
      <c r="H304" s="4" t="s">
        <v>42</v>
      </c>
      <c r="I304" s="4"/>
      <c r="J304" s="4">
        <v>15</v>
      </c>
      <c r="K304" s="4">
        <v>11</v>
      </c>
      <c r="L304" s="7">
        <f t="shared" si="45"/>
        <v>165</v>
      </c>
      <c r="M304" s="7">
        <f t="shared" si="46"/>
        <v>15.33457249070632</v>
      </c>
      <c r="N304" s="5"/>
      <c r="O304" s="4">
        <v>12566</v>
      </c>
      <c r="P304" s="5"/>
      <c r="Q304" s="4">
        <v>0.6</v>
      </c>
      <c r="R304" s="8">
        <f t="shared" si="50"/>
        <v>1156.1654275092935</v>
      </c>
      <c r="S304" s="4">
        <v>1</v>
      </c>
      <c r="T304" s="9">
        <f t="shared" si="47"/>
        <v>1156.1654275092935</v>
      </c>
      <c r="U304" s="9">
        <f>SUM(T304/1000)</f>
        <v>1.1561654275092936</v>
      </c>
      <c r="V304" s="5">
        <v>130</v>
      </c>
      <c r="W304" s="7">
        <f t="shared" si="48"/>
        <v>150.30150557620817</v>
      </c>
      <c r="X304" s="5">
        <v>250</v>
      </c>
      <c r="Y304" s="5">
        <v>100</v>
      </c>
      <c r="Z304" s="5">
        <v>1000</v>
      </c>
      <c r="AA304" s="2">
        <f t="shared" ref="AA304:AA365" si="51">SUM(W304:Z304)</f>
        <v>1500.3015055762082</v>
      </c>
    </row>
    <row r="305" spans="1:27" ht="28.5" customHeight="1" x14ac:dyDescent="0.25">
      <c r="A305" s="83"/>
      <c r="B305" s="5"/>
      <c r="C305" s="5"/>
      <c r="D305" s="5"/>
      <c r="E305" s="83"/>
      <c r="F305" s="74"/>
      <c r="G305" s="74"/>
      <c r="H305" s="4" t="s">
        <v>42</v>
      </c>
      <c r="I305" s="4" t="s">
        <v>458</v>
      </c>
      <c r="J305" s="4">
        <v>30</v>
      </c>
      <c r="K305" s="4">
        <v>13</v>
      </c>
      <c r="L305" s="7">
        <f t="shared" si="45"/>
        <v>390</v>
      </c>
      <c r="M305" s="7">
        <f t="shared" si="46"/>
        <v>36.245353159851305</v>
      </c>
      <c r="N305" s="5"/>
      <c r="O305" s="4">
        <v>12566</v>
      </c>
      <c r="P305" s="5"/>
      <c r="Q305" s="4">
        <v>0.85</v>
      </c>
      <c r="R305" s="8">
        <f t="shared" si="50"/>
        <v>3871.4024163568774</v>
      </c>
      <c r="S305" s="4">
        <v>1</v>
      </c>
      <c r="T305" s="9">
        <f t="shared" si="47"/>
        <v>3871.4024163568774</v>
      </c>
      <c r="U305" s="9">
        <f>SUM(T305/1000)</f>
        <v>3.8714024163568777</v>
      </c>
      <c r="V305" s="5">
        <v>130</v>
      </c>
      <c r="W305" s="7">
        <f t="shared" si="48"/>
        <v>503.28231412639411</v>
      </c>
      <c r="X305" s="5"/>
      <c r="Y305" s="5"/>
      <c r="Z305" s="5"/>
      <c r="AA305" s="2">
        <f t="shared" si="51"/>
        <v>503.28231412639411</v>
      </c>
    </row>
    <row r="306" spans="1:27" ht="28.5" customHeight="1" x14ac:dyDescent="0.25">
      <c r="A306" s="76"/>
      <c r="B306" s="5"/>
      <c r="C306" s="5"/>
      <c r="D306" s="5"/>
      <c r="E306" s="76"/>
      <c r="F306" s="73"/>
      <c r="G306" s="73"/>
      <c r="H306" s="4" t="s">
        <v>66</v>
      </c>
      <c r="I306" s="4"/>
      <c r="J306" s="4">
        <v>30</v>
      </c>
      <c r="K306" s="4">
        <v>20</v>
      </c>
      <c r="L306" s="7">
        <f t="shared" si="45"/>
        <v>600</v>
      </c>
      <c r="M306" s="7">
        <f t="shared" si="46"/>
        <v>55.762081784386616</v>
      </c>
      <c r="N306" s="5"/>
      <c r="O306" s="4">
        <v>8870</v>
      </c>
      <c r="P306" s="5"/>
      <c r="Q306" s="4">
        <v>0.75</v>
      </c>
      <c r="R306" s="8">
        <f t="shared" si="50"/>
        <v>3709.57249070632</v>
      </c>
      <c r="S306" s="4">
        <v>1</v>
      </c>
      <c r="T306" s="9">
        <f t="shared" si="47"/>
        <v>3709.57249070632</v>
      </c>
      <c r="U306" s="9">
        <f>SUM(T306/1000)</f>
        <v>3.7095724907063201</v>
      </c>
      <c r="V306" s="5">
        <v>110</v>
      </c>
      <c r="W306" s="7">
        <f t="shared" si="48"/>
        <v>408.05297397769522</v>
      </c>
      <c r="X306" s="5"/>
      <c r="Y306" s="5"/>
      <c r="Z306" s="5"/>
      <c r="AA306" s="2">
        <f t="shared" si="51"/>
        <v>408.05297397769522</v>
      </c>
    </row>
    <row r="307" spans="1:27" ht="28.5" customHeight="1" x14ac:dyDescent="0.25">
      <c r="A307" s="5">
        <f>MAX($A$9:A306)+1</f>
        <v>197</v>
      </c>
      <c r="B307" s="5"/>
      <c r="C307" s="5"/>
      <c r="D307" s="5"/>
      <c r="E307" s="6"/>
      <c r="F307" s="4" t="s">
        <v>472</v>
      </c>
      <c r="G307" s="33"/>
      <c r="H307" s="4" t="s">
        <v>66</v>
      </c>
      <c r="I307" s="4"/>
      <c r="J307" s="4">
        <v>20</v>
      </c>
      <c r="K307" s="4">
        <v>15</v>
      </c>
      <c r="L307" s="7">
        <f t="shared" si="45"/>
        <v>300</v>
      </c>
      <c r="M307" s="7">
        <f t="shared" si="46"/>
        <v>27.881040892193308</v>
      </c>
      <c r="N307" s="5"/>
      <c r="O307" s="4">
        <v>8870</v>
      </c>
      <c r="P307" s="5"/>
      <c r="Q307" s="4">
        <v>0.6</v>
      </c>
      <c r="R307" s="8">
        <f t="shared" si="50"/>
        <v>1483.8289962825279</v>
      </c>
      <c r="S307" s="4">
        <v>1</v>
      </c>
      <c r="T307" s="9">
        <f t="shared" si="47"/>
        <v>1483.8289962825279</v>
      </c>
      <c r="U307" s="9">
        <f t="shared" si="20"/>
        <v>1.483828996282528</v>
      </c>
      <c r="V307" s="5">
        <v>110</v>
      </c>
      <c r="W307" s="7">
        <f t="shared" si="48"/>
        <v>163.22118959107809</v>
      </c>
      <c r="X307" s="5">
        <v>250</v>
      </c>
      <c r="Y307" s="5">
        <v>100</v>
      </c>
      <c r="Z307" s="5">
        <v>250</v>
      </c>
      <c r="AA307" s="2">
        <f t="shared" si="51"/>
        <v>763.22118959107809</v>
      </c>
    </row>
    <row r="308" spans="1:27" ht="28.5" customHeight="1" x14ac:dyDescent="0.25">
      <c r="A308" s="5">
        <f>MAX($A$9:A307)+1</f>
        <v>198</v>
      </c>
      <c r="B308" s="5"/>
      <c r="C308" s="5"/>
      <c r="D308" s="5"/>
      <c r="E308" s="5"/>
      <c r="F308" s="4" t="s">
        <v>208</v>
      </c>
      <c r="G308" s="4" t="s">
        <v>34</v>
      </c>
      <c r="H308" s="4" t="s">
        <v>66</v>
      </c>
      <c r="I308" s="4"/>
      <c r="J308" s="4">
        <v>29.5</v>
      </c>
      <c r="K308" s="4">
        <v>26</v>
      </c>
      <c r="L308" s="7">
        <f t="shared" si="45"/>
        <v>767</v>
      </c>
      <c r="M308" s="7">
        <f t="shared" si="46"/>
        <v>71.282527881040892</v>
      </c>
      <c r="N308" s="5"/>
      <c r="O308" s="4">
        <v>8870</v>
      </c>
      <c r="P308" s="5"/>
      <c r="Q308" s="4">
        <v>0.6</v>
      </c>
      <c r="R308" s="8">
        <f t="shared" si="50"/>
        <v>3793.6561338289962</v>
      </c>
      <c r="S308" s="4">
        <v>1</v>
      </c>
      <c r="T308" s="9">
        <f t="shared" si="47"/>
        <v>3793.6561338289962</v>
      </c>
      <c r="U308" s="9">
        <f t="shared" si="20"/>
        <v>3.7936561338289962</v>
      </c>
      <c r="V308" s="5">
        <v>110</v>
      </c>
      <c r="W308" s="7">
        <f t="shared" si="48"/>
        <v>417.3021747211896</v>
      </c>
      <c r="X308" s="5">
        <v>250</v>
      </c>
      <c r="Y308" s="5">
        <v>100</v>
      </c>
      <c r="Z308" s="5">
        <v>1000</v>
      </c>
      <c r="AA308" s="2">
        <f t="shared" si="51"/>
        <v>1767.3021747211897</v>
      </c>
    </row>
    <row r="309" spans="1:27" ht="28.5" customHeight="1" x14ac:dyDescent="0.25">
      <c r="A309" s="5">
        <f>MAX($A$9:A308)+1</f>
        <v>199</v>
      </c>
      <c r="B309" s="5"/>
      <c r="C309" s="5"/>
      <c r="D309" s="5"/>
      <c r="E309" s="5"/>
      <c r="F309" s="4" t="s">
        <v>209</v>
      </c>
      <c r="G309" s="4" t="s">
        <v>34</v>
      </c>
      <c r="H309" s="4" t="s">
        <v>202</v>
      </c>
      <c r="I309" s="4"/>
      <c r="J309" s="4">
        <v>57</v>
      </c>
      <c r="K309" s="4">
        <v>15</v>
      </c>
      <c r="L309" s="7">
        <f t="shared" si="45"/>
        <v>855</v>
      </c>
      <c r="M309" s="7">
        <f t="shared" si="46"/>
        <v>79.460966542750924</v>
      </c>
      <c r="N309" s="5"/>
      <c r="O309" s="4">
        <v>15488</v>
      </c>
      <c r="P309" s="5"/>
      <c r="Q309" s="4">
        <v>0.85</v>
      </c>
      <c r="R309" s="8">
        <f t="shared" si="50"/>
        <v>10460.877323420073</v>
      </c>
      <c r="S309" s="4">
        <v>1</v>
      </c>
      <c r="T309" s="9">
        <f t="shared" si="47"/>
        <v>10460.877323420073</v>
      </c>
      <c r="U309" s="9">
        <f t="shared" si="20"/>
        <v>10.460877323420073</v>
      </c>
      <c r="V309" s="5">
        <v>170</v>
      </c>
      <c r="W309" s="7">
        <f t="shared" si="48"/>
        <v>1778.3491449814123</v>
      </c>
      <c r="X309" s="5">
        <v>250</v>
      </c>
      <c r="Y309" s="5">
        <v>100</v>
      </c>
      <c r="Z309" s="5">
        <v>250</v>
      </c>
      <c r="AA309" s="2">
        <f t="shared" si="51"/>
        <v>2378.3491449814123</v>
      </c>
    </row>
    <row r="310" spans="1:27" ht="28.5" customHeight="1" x14ac:dyDescent="0.25">
      <c r="A310" s="5">
        <f>MAX($A$9:A309)+1</f>
        <v>200</v>
      </c>
      <c r="B310" s="5"/>
      <c r="C310" s="5"/>
      <c r="D310" s="5"/>
      <c r="E310" s="5"/>
      <c r="F310" s="4" t="s">
        <v>210</v>
      </c>
      <c r="G310" s="4" t="s">
        <v>34</v>
      </c>
      <c r="H310" s="4" t="s">
        <v>42</v>
      </c>
      <c r="I310" s="4" t="s">
        <v>458</v>
      </c>
      <c r="J310" s="4">
        <v>30</v>
      </c>
      <c r="K310" s="4">
        <v>20</v>
      </c>
      <c r="L310" s="7">
        <f t="shared" si="45"/>
        <v>600</v>
      </c>
      <c r="M310" s="7">
        <f t="shared" si="46"/>
        <v>55.762081784386616</v>
      </c>
      <c r="N310" s="5"/>
      <c r="O310" s="4">
        <v>12566</v>
      </c>
      <c r="P310" s="5"/>
      <c r="Q310" s="4">
        <v>0.85</v>
      </c>
      <c r="R310" s="8">
        <f t="shared" si="50"/>
        <v>5956.0037174721192</v>
      </c>
      <c r="S310" s="4">
        <v>1</v>
      </c>
      <c r="T310" s="9">
        <f t="shared" si="47"/>
        <v>5956.0037174721192</v>
      </c>
      <c r="U310" s="9">
        <f t="shared" si="20"/>
        <v>5.956003717472119</v>
      </c>
      <c r="V310" s="5">
        <v>130</v>
      </c>
      <c r="W310" s="7">
        <f t="shared" si="48"/>
        <v>774.28048327137549</v>
      </c>
      <c r="X310" s="5">
        <v>250</v>
      </c>
      <c r="Y310" s="5">
        <v>100</v>
      </c>
      <c r="Z310" s="5">
        <v>1000</v>
      </c>
      <c r="AA310" s="2">
        <f t="shared" si="51"/>
        <v>2124.2804832713755</v>
      </c>
    </row>
    <row r="311" spans="1:27" ht="28.5" customHeight="1" x14ac:dyDescent="0.25">
      <c r="A311" s="78">
        <f>MAX($A$9:A310)+1</f>
        <v>201</v>
      </c>
      <c r="B311" s="5"/>
      <c r="C311" s="5"/>
      <c r="D311" s="5"/>
      <c r="E311" s="78"/>
      <c r="F311" s="77" t="s">
        <v>211</v>
      </c>
      <c r="G311" s="72" t="s">
        <v>34</v>
      </c>
      <c r="H311" s="4" t="s">
        <v>35</v>
      </c>
      <c r="I311" s="4"/>
      <c r="J311" s="4">
        <v>32</v>
      </c>
      <c r="K311" s="4">
        <v>19</v>
      </c>
      <c r="L311" s="7">
        <f t="shared" si="45"/>
        <v>608</v>
      </c>
      <c r="M311" s="7">
        <f t="shared" si="46"/>
        <v>56.505576208178439</v>
      </c>
      <c r="N311" s="5"/>
      <c r="O311" s="4">
        <v>5692</v>
      </c>
      <c r="P311" s="5"/>
      <c r="Q311" s="4">
        <v>0.6</v>
      </c>
      <c r="R311" s="8">
        <f t="shared" si="50"/>
        <v>1929.77843866171</v>
      </c>
      <c r="S311" s="4">
        <v>1</v>
      </c>
      <c r="T311" s="9">
        <f t="shared" si="47"/>
        <v>1929.77843866171</v>
      </c>
      <c r="U311" s="9">
        <f t="shared" si="20"/>
        <v>1.9297784386617101</v>
      </c>
      <c r="V311" s="5">
        <v>70</v>
      </c>
      <c r="W311" s="7">
        <f t="shared" si="48"/>
        <v>135.08449070631971</v>
      </c>
      <c r="X311" s="5">
        <v>250</v>
      </c>
      <c r="Y311" s="5">
        <v>100</v>
      </c>
      <c r="Z311" s="5">
        <v>1000</v>
      </c>
      <c r="AA311" s="2">
        <f t="shared" si="51"/>
        <v>1485.0844907063197</v>
      </c>
    </row>
    <row r="312" spans="1:27" ht="28.5" customHeight="1" x14ac:dyDescent="0.25">
      <c r="A312" s="78"/>
      <c r="B312" s="5"/>
      <c r="C312" s="5"/>
      <c r="D312" s="5"/>
      <c r="E312" s="78"/>
      <c r="F312" s="77"/>
      <c r="G312" s="74"/>
      <c r="H312" s="4" t="s">
        <v>202</v>
      </c>
      <c r="I312" s="4"/>
      <c r="J312" s="4">
        <v>17</v>
      </c>
      <c r="K312" s="4">
        <v>15</v>
      </c>
      <c r="L312" s="7">
        <f t="shared" si="45"/>
        <v>255</v>
      </c>
      <c r="M312" s="7">
        <f t="shared" si="46"/>
        <v>23.698884758364311</v>
      </c>
      <c r="N312" s="5"/>
      <c r="O312" s="4">
        <v>15488</v>
      </c>
      <c r="P312" s="5"/>
      <c r="Q312" s="4">
        <v>0.85</v>
      </c>
      <c r="R312" s="8">
        <f t="shared" si="50"/>
        <v>3119.9107806691445</v>
      </c>
      <c r="S312" s="4">
        <v>1</v>
      </c>
      <c r="T312" s="9">
        <f t="shared" si="47"/>
        <v>3119.9107806691445</v>
      </c>
      <c r="U312" s="9">
        <f t="shared" si="20"/>
        <v>3.1199107806691444</v>
      </c>
      <c r="V312" s="5">
        <v>170</v>
      </c>
      <c r="W312" s="7">
        <f t="shared" si="48"/>
        <v>530.38483271375458</v>
      </c>
      <c r="X312" s="5"/>
      <c r="Y312" s="5"/>
      <c r="Z312" s="5"/>
      <c r="AA312" s="2">
        <f t="shared" si="51"/>
        <v>530.38483271375458</v>
      </c>
    </row>
    <row r="313" spans="1:27" ht="28.5" customHeight="1" x14ac:dyDescent="0.25">
      <c r="A313" s="78"/>
      <c r="B313" s="5"/>
      <c r="C313" s="5"/>
      <c r="D313" s="5"/>
      <c r="E313" s="78"/>
      <c r="F313" s="77"/>
      <c r="G313" s="73"/>
      <c r="H313" s="4" t="s">
        <v>202</v>
      </c>
      <c r="I313" s="4"/>
      <c r="J313" s="4">
        <v>17</v>
      </c>
      <c r="K313" s="4">
        <v>15</v>
      </c>
      <c r="L313" s="7">
        <f t="shared" si="45"/>
        <v>255</v>
      </c>
      <c r="M313" s="7">
        <f t="shared" si="46"/>
        <v>23.698884758364311</v>
      </c>
      <c r="N313" s="5"/>
      <c r="O313" s="4">
        <v>15488</v>
      </c>
      <c r="P313" s="5"/>
      <c r="Q313" s="4">
        <v>0.85</v>
      </c>
      <c r="R313" s="8">
        <f t="shared" si="50"/>
        <v>3119.9107806691445</v>
      </c>
      <c r="S313" s="4">
        <v>1</v>
      </c>
      <c r="T313" s="9">
        <f t="shared" si="47"/>
        <v>3119.9107806691445</v>
      </c>
      <c r="U313" s="9">
        <f t="shared" si="20"/>
        <v>3.1199107806691444</v>
      </c>
      <c r="V313" s="5">
        <v>170</v>
      </c>
      <c r="W313" s="7">
        <f t="shared" si="48"/>
        <v>530.38483271375458</v>
      </c>
      <c r="X313" s="5"/>
      <c r="Y313" s="5"/>
      <c r="Z313" s="5"/>
      <c r="AA313" s="2">
        <f t="shared" si="51"/>
        <v>530.38483271375458</v>
      </c>
    </row>
    <row r="314" spans="1:27" ht="28.5" customHeight="1" x14ac:dyDescent="0.25">
      <c r="A314" s="78">
        <f>MAX($A$9:A313)+1</f>
        <v>202</v>
      </c>
      <c r="B314" s="5"/>
      <c r="C314" s="5"/>
      <c r="D314" s="5"/>
      <c r="E314" s="78"/>
      <c r="F314" s="77" t="s">
        <v>212</v>
      </c>
      <c r="G314" s="72" t="s">
        <v>34</v>
      </c>
      <c r="H314" s="4" t="s">
        <v>42</v>
      </c>
      <c r="I314" s="4"/>
      <c r="J314" s="4">
        <v>25</v>
      </c>
      <c r="K314" s="4">
        <v>10</v>
      </c>
      <c r="L314" s="7">
        <f t="shared" si="45"/>
        <v>250</v>
      </c>
      <c r="M314" s="7">
        <f t="shared" si="46"/>
        <v>23.234200743494423</v>
      </c>
      <c r="N314" s="5"/>
      <c r="O314" s="4">
        <v>12566</v>
      </c>
      <c r="P314" s="5"/>
      <c r="Q314" s="4">
        <v>0.85</v>
      </c>
      <c r="R314" s="8">
        <f t="shared" si="50"/>
        <v>2481.6682156133829</v>
      </c>
      <c r="S314" s="4">
        <v>1</v>
      </c>
      <c r="T314" s="9">
        <f t="shared" si="47"/>
        <v>2481.6682156133829</v>
      </c>
      <c r="U314" s="9">
        <f>SUM(T314/1000)</f>
        <v>2.4816682156133831</v>
      </c>
      <c r="V314" s="5">
        <v>130</v>
      </c>
      <c r="W314" s="7">
        <f t="shared" si="48"/>
        <v>322.61686802973981</v>
      </c>
      <c r="X314" s="5">
        <v>250</v>
      </c>
      <c r="Y314" s="5">
        <v>100</v>
      </c>
      <c r="Z314" s="5">
        <v>250</v>
      </c>
      <c r="AA314" s="2">
        <f t="shared" si="51"/>
        <v>922.61686802973986</v>
      </c>
    </row>
    <row r="315" spans="1:27" ht="28.5" customHeight="1" x14ac:dyDescent="0.25">
      <c r="A315" s="78"/>
      <c r="B315" s="5"/>
      <c r="C315" s="5"/>
      <c r="D315" s="5"/>
      <c r="E315" s="78"/>
      <c r="F315" s="77"/>
      <c r="G315" s="73"/>
      <c r="H315" s="4" t="s">
        <v>66</v>
      </c>
      <c r="I315" s="4"/>
      <c r="J315" s="4">
        <v>30</v>
      </c>
      <c r="K315" s="4">
        <v>21</v>
      </c>
      <c r="L315" s="7">
        <f t="shared" si="45"/>
        <v>630</v>
      </c>
      <c r="M315" s="7">
        <f t="shared" si="46"/>
        <v>58.550185873605948</v>
      </c>
      <c r="N315" s="5"/>
      <c r="O315" s="4">
        <v>8870</v>
      </c>
      <c r="P315" s="5"/>
      <c r="Q315" s="4">
        <v>0.6</v>
      </c>
      <c r="R315" s="8">
        <f t="shared" si="50"/>
        <v>3116.0408921933085</v>
      </c>
      <c r="S315" s="4">
        <v>1</v>
      </c>
      <c r="T315" s="9">
        <f t="shared" si="47"/>
        <v>3116.0408921933085</v>
      </c>
      <c r="U315" s="9">
        <f t="shared" si="20"/>
        <v>3.1160408921933085</v>
      </c>
      <c r="V315" s="5">
        <v>110</v>
      </c>
      <c r="W315" s="7">
        <f t="shared" si="48"/>
        <v>342.76449814126391</v>
      </c>
      <c r="X315" s="5"/>
      <c r="Y315" s="5"/>
      <c r="Z315" s="5"/>
      <c r="AA315" s="2">
        <f t="shared" si="51"/>
        <v>342.76449814126391</v>
      </c>
    </row>
    <row r="316" spans="1:27" ht="28.5" customHeight="1" x14ac:dyDescent="0.25">
      <c r="A316" s="5">
        <f>MAX($A$9:A315)+1</f>
        <v>203</v>
      </c>
      <c r="B316" s="5"/>
      <c r="C316" s="5"/>
      <c r="D316" s="5"/>
      <c r="E316" s="6"/>
      <c r="F316" s="4" t="s">
        <v>213</v>
      </c>
      <c r="G316" s="12" t="s">
        <v>34</v>
      </c>
      <c r="H316" s="4" t="s">
        <v>42</v>
      </c>
      <c r="I316" s="4"/>
      <c r="J316" s="4">
        <v>27</v>
      </c>
      <c r="K316" s="4">
        <v>20</v>
      </c>
      <c r="L316" s="7">
        <f t="shared" si="45"/>
        <v>540</v>
      </c>
      <c r="M316" s="7">
        <f t="shared" si="46"/>
        <v>50.185873605947954</v>
      </c>
      <c r="N316" s="5"/>
      <c r="O316" s="4">
        <v>12566</v>
      </c>
      <c r="P316" s="5"/>
      <c r="Q316" s="4">
        <v>0.6</v>
      </c>
      <c r="R316" s="8">
        <f t="shared" si="50"/>
        <v>3783.8141263940515</v>
      </c>
      <c r="S316" s="4">
        <v>1</v>
      </c>
      <c r="T316" s="9">
        <f t="shared" si="47"/>
        <v>3783.8141263940515</v>
      </c>
      <c r="U316" s="9">
        <f t="shared" si="20"/>
        <v>3.7838141263940517</v>
      </c>
      <c r="V316" s="5">
        <v>130</v>
      </c>
      <c r="W316" s="7">
        <f t="shared" si="48"/>
        <v>491.89583643122671</v>
      </c>
      <c r="X316" s="5">
        <v>250</v>
      </c>
      <c r="Y316" s="5">
        <v>100</v>
      </c>
      <c r="Z316" s="5">
        <v>1000</v>
      </c>
      <c r="AA316" s="2">
        <f t="shared" si="51"/>
        <v>1841.8958364312266</v>
      </c>
    </row>
    <row r="317" spans="1:27" ht="28.5" customHeight="1" x14ac:dyDescent="0.25">
      <c r="A317" s="5">
        <f>MAX($A$9:A316)+1</f>
        <v>204</v>
      </c>
      <c r="B317" s="5"/>
      <c r="C317" s="5"/>
      <c r="D317" s="5"/>
      <c r="E317" s="6"/>
      <c r="F317" s="4" t="s">
        <v>214</v>
      </c>
      <c r="G317" s="4"/>
      <c r="H317" s="4" t="s">
        <v>56</v>
      </c>
      <c r="I317" s="4"/>
      <c r="J317" s="4">
        <v>28</v>
      </c>
      <c r="K317" s="4">
        <v>19</v>
      </c>
      <c r="L317" s="7">
        <f t="shared" si="45"/>
        <v>532</v>
      </c>
      <c r="M317" s="7">
        <f t="shared" si="46"/>
        <v>49.442379182156138</v>
      </c>
      <c r="N317" s="5"/>
      <c r="O317" s="4">
        <v>5692</v>
      </c>
      <c r="P317" s="5"/>
      <c r="Q317" s="4">
        <v>0.6</v>
      </c>
      <c r="R317" s="8">
        <f t="shared" si="50"/>
        <v>1688.5561338289963</v>
      </c>
      <c r="S317" s="4">
        <v>1</v>
      </c>
      <c r="T317" s="9">
        <f t="shared" si="47"/>
        <v>1688.5561338289963</v>
      </c>
      <c r="U317" s="9">
        <f>SUM(T317/1000)</f>
        <v>1.6885561338289963</v>
      </c>
      <c r="V317" s="5">
        <v>70</v>
      </c>
      <c r="W317" s="7">
        <f t="shared" si="48"/>
        <v>118.19892936802974</v>
      </c>
      <c r="X317" s="5">
        <v>250</v>
      </c>
      <c r="Y317" s="5">
        <v>100</v>
      </c>
      <c r="Z317" s="5">
        <v>250</v>
      </c>
      <c r="AA317" s="2">
        <f>SUM(W317:Z317)</f>
        <v>718.19892936802967</v>
      </c>
    </row>
    <row r="318" spans="1:27" ht="28.5" customHeight="1" x14ac:dyDescent="0.25">
      <c r="A318" s="5">
        <f>MAX($A$9:A317)+1</f>
        <v>205</v>
      </c>
      <c r="B318" s="5"/>
      <c r="C318" s="5"/>
      <c r="D318" s="5"/>
      <c r="E318" s="5"/>
      <c r="F318" s="4" t="s">
        <v>215</v>
      </c>
      <c r="G318" s="4" t="s">
        <v>34</v>
      </c>
      <c r="H318" s="4" t="s">
        <v>42</v>
      </c>
      <c r="I318" s="4"/>
      <c r="J318" s="4">
        <v>26</v>
      </c>
      <c r="K318" s="4">
        <v>14</v>
      </c>
      <c r="L318" s="7">
        <f t="shared" si="45"/>
        <v>364</v>
      </c>
      <c r="M318" s="7">
        <f t="shared" si="46"/>
        <v>33.828996282527882</v>
      </c>
      <c r="N318" s="5"/>
      <c r="O318" s="4">
        <v>12566</v>
      </c>
      <c r="P318" s="5"/>
      <c r="Q318" s="4">
        <v>0.75</v>
      </c>
      <c r="R318" s="8">
        <f t="shared" si="50"/>
        <v>3188.2137546468402</v>
      </c>
      <c r="S318" s="4">
        <v>1</v>
      </c>
      <c r="T318" s="9">
        <f t="shared" si="47"/>
        <v>3188.2137546468402</v>
      </c>
      <c r="U318" s="9">
        <f t="shared" si="20"/>
        <v>3.1882137546468403</v>
      </c>
      <c r="V318" s="5">
        <v>130</v>
      </c>
      <c r="W318" s="7">
        <f t="shared" si="48"/>
        <v>414.46778810408927</v>
      </c>
      <c r="X318" s="5">
        <v>250</v>
      </c>
      <c r="Y318" s="5">
        <v>100</v>
      </c>
      <c r="Z318" s="5">
        <v>1000</v>
      </c>
      <c r="AA318" s="2">
        <f t="shared" si="51"/>
        <v>1764.4677881040893</v>
      </c>
    </row>
    <row r="319" spans="1:27" ht="28.5" customHeight="1" x14ac:dyDescent="0.25">
      <c r="A319" s="5">
        <f>MAX($A$9:A318)+1</f>
        <v>206</v>
      </c>
      <c r="B319" s="5"/>
      <c r="C319" s="5"/>
      <c r="D319" s="5"/>
      <c r="E319" s="6"/>
      <c r="F319" s="4" t="s">
        <v>216</v>
      </c>
      <c r="G319" s="4"/>
      <c r="H319" s="4" t="s">
        <v>56</v>
      </c>
      <c r="I319" s="4"/>
      <c r="J319" s="4">
        <v>29</v>
      </c>
      <c r="K319" s="4">
        <v>14</v>
      </c>
      <c r="L319" s="7">
        <f t="shared" si="45"/>
        <v>406</v>
      </c>
      <c r="M319" s="7">
        <f t="shared" si="46"/>
        <v>37.732342007434944</v>
      </c>
      <c r="N319" s="5"/>
      <c r="O319" s="4">
        <v>5692</v>
      </c>
      <c r="P319" s="5"/>
      <c r="Q319" s="4">
        <v>0.75</v>
      </c>
      <c r="R319" s="8">
        <f t="shared" si="50"/>
        <v>1610.7936802973979</v>
      </c>
      <c r="S319" s="4">
        <v>1</v>
      </c>
      <c r="T319" s="9">
        <f t="shared" si="47"/>
        <v>1610.7936802973979</v>
      </c>
      <c r="U319" s="9">
        <f>SUM(T319/1000)</f>
        <v>1.6107936802973979</v>
      </c>
      <c r="V319" s="5">
        <v>70</v>
      </c>
      <c r="W319" s="7">
        <f t="shared" si="48"/>
        <v>112.75555762081785</v>
      </c>
      <c r="X319" s="5">
        <v>250</v>
      </c>
      <c r="Y319" s="5">
        <v>100</v>
      </c>
      <c r="Z319" s="5">
        <v>250</v>
      </c>
      <c r="AA319" s="2">
        <f>SUM(W319:Z319)</f>
        <v>712.75555762081785</v>
      </c>
    </row>
    <row r="320" spans="1:27" ht="28.5" customHeight="1" x14ac:dyDescent="0.25">
      <c r="A320" s="5">
        <f>MAX($A$9:A319)+1</f>
        <v>207</v>
      </c>
      <c r="B320" s="5"/>
      <c r="C320" s="5"/>
      <c r="D320" s="5"/>
      <c r="E320" s="5"/>
      <c r="F320" s="4" t="s">
        <v>217</v>
      </c>
      <c r="G320" s="4" t="s">
        <v>34</v>
      </c>
      <c r="H320" s="4" t="s">
        <v>42</v>
      </c>
      <c r="I320" s="4" t="s">
        <v>458</v>
      </c>
      <c r="J320" s="4">
        <v>60</v>
      </c>
      <c r="K320" s="4">
        <v>12</v>
      </c>
      <c r="L320" s="7">
        <f t="shared" si="45"/>
        <v>720</v>
      </c>
      <c r="M320" s="7">
        <f t="shared" si="46"/>
        <v>66.914498141263948</v>
      </c>
      <c r="N320" s="5"/>
      <c r="O320" s="4">
        <v>12566</v>
      </c>
      <c r="P320" s="5"/>
      <c r="Q320" s="4">
        <v>0.85</v>
      </c>
      <c r="R320" s="8">
        <f t="shared" si="50"/>
        <v>7147.2044609665436</v>
      </c>
      <c r="S320" s="4">
        <v>1</v>
      </c>
      <c r="T320" s="9">
        <f t="shared" si="47"/>
        <v>7147.2044609665436</v>
      </c>
      <c r="U320" s="9">
        <f t="shared" si="20"/>
        <v>7.1472044609665435</v>
      </c>
      <c r="V320" s="5">
        <v>130</v>
      </c>
      <c r="W320" s="7">
        <f t="shared" si="48"/>
        <v>929.13657992565061</v>
      </c>
      <c r="X320" s="5">
        <v>250</v>
      </c>
      <c r="Y320" s="5">
        <v>100</v>
      </c>
      <c r="Z320" s="5">
        <v>250</v>
      </c>
      <c r="AA320" s="2">
        <f t="shared" si="51"/>
        <v>1529.1365799256505</v>
      </c>
    </row>
    <row r="321" spans="1:27" ht="28.5" customHeight="1" x14ac:dyDescent="0.25">
      <c r="A321" s="5">
        <f>MAX($A$9:A320)+1</f>
        <v>208</v>
      </c>
      <c r="B321" s="5"/>
      <c r="C321" s="5"/>
      <c r="D321" s="5"/>
      <c r="E321" s="5"/>
      <c r="F321" s="4" t="s">
        <v>218</v>
      </c>
      <c r="G321" s="4"/>
      <c r="H321" s="4" t="s">
        <v>56</v>
      </c>
      <c r="I321" s="4"/>
      <c r="J321" s="4">
        <v>21</v>
      </c>
      <c r="K321" s="4">
        <v>10</v>
      </c>
      <c r="L321" s="7">
        <f t="shared" si="45"/>
        <v>210</v>
      </c>
      <c r="M321" s="7">
        <f t="shared" si="46"/>
        <v>19.516728624535315</v>
      </c>
      <c r="N321" s="5"/>
      <c r="O321" s="4">
        <v>5692</v>
      </c>
      <c r="P321" s="5"/>
      <c r="Q321" s="4">
        <v>0.75</v>
      </c>
      <c r="R321" s="8">
        <f t="shared" si="50"/>
        <v>833.1691449814125</v>
      </c>
      <c r="S321" s="4">
        <v>1</v>
      </c>
      <c r="T321" s="9">
        <f t="shared" si="47"/>
        <v>833.1691449814125</v>
      </c>
      <c r="U321" s="9">
        <f>SUM(T321/1000)</f>
        <v>0.83316914498141248</v>
      </c>
      <c r="V321" s="5">
        <v>70</v>
      </c>
      <c r="W321" s="7">
        <f t="shared" si="48"/>
        <v>58.321840148698875</v>
      </c>
      <c r="X321" s="5">
        <v>250</v>
      </c>
      <c r="Y321" s="5">
        <v>100</v>
      </c>
      <c r="Z321" s="5">
        <v>250</v>
      </c>
      <c r="AA321" s="2">
        <f>SUM(W321:Z321)</f>
        <v>658.32184014869881</v>
      </c>
    </row>
    <row r="322" spans="1:27" ht="28.5" customHeight="1" x14ac:dyDescent="0.25">
      <c r="A322" s="5">
        <f>MAX($A$9:A321)+1</f>
        <v>209</v>
      </c>
      <c r="B322" s="5"/>
      <c r="C322" s="5"/>
      <c r="D322" s="5"/>
      <c r="E322" s="5"/>
      <c r="F322" s="4" t="s">
        <v>219</v>
      </c>
      <c r="G322" s="4" t="s">
        <v>34</v>
      </c>
      <c r="H322" s="4" t="s">
        <v>42</v>
      </c>
      <c r="I322" s="4" t="s">
        <v>458</v>
      </c>
      <c r="J322" s="4">
        <v>23</v>
      </c>
      <c r="K322" s="4">
        <v>14</v>
      </c>
      <c r="L322" s="7">
        <f t="shared" si="45"/>
        <v>322</v>
      </c>
      <c r="M322" s="7">
        <f t="shared" si="46"/>
        <v>29.92565055762082</v>
      </c>
      <c r="N322" s="5"/>
      <c r="O322" s="4">
        <v>12566</v>
      </c>
      <c r="P322" s="5"/>
      <c r="Q322" s="4">
        <v>0.85</v>
      </c>
      <c r="R322" s="8">
        <f t="shared" si="50"/>
        <v>3196.3886617100375</v>
      </c>
      <c r="S322" s="4">
        <v>1</v>
      </c>
      <c r="T322" s="9">
        <f t="shared" si="47"/>
        <v>3196.3886617100375</v>
      </c>
      <c r="U322" s="9">
        <f t="shared" si="20"/>
        <v>3.1963886617100377</v>
      </c>
      <c r="V322" s="5">
        <v>130</v>
      </c>
      <c r="W322" s="7">
        <f t="shared" si="48"/>
        <v>415.53052602230491</v>
      </c>
      <c r="X322" s="5">
        <v>250</v>
      </c>
      <c r="Y322" s="5">
        <v>100</v>
      </c>
      <c r="Z322" s="5">
        <v>250</v>
      </c>
      <c r="AA322" s="2">
        <f t="shared" si="51"/>
        <v>1015.5305260223049</v>
      </c>
    </row>
    <row r="323" spans="1:27" ht="28.5" customHeight="1" x14ac:dyDescent="0.25">
      <c r="A323" s="75">
        <f>MAX($A$9:A322)+1</f>
        <v>210</v>
      </c>
      <c r="B323" s="5"/>
      <c r="C323" s="5"/>
      <c r="D323" s="5"/>
      <c r="E323" s="75"/>
      <c r="F323" s="72" t="s">
        <v>220</v>
      </c>
      <c r="G323" s="72" t="s">
        <v>34</v>
      </c>
      <c r="H323" s="4" t="s">
        <v>42</v>
      </c>
      <c r="I323" s="4" t="s">
        <v>458</v>
      </c>
      <c r="J323" s="4">
        <v>24</v>
      </c>
      <c r="K323" s="4">
        <v>15</v>
      </c>
      <c r="L323" s="7">
        <f t="shared" si="45"/>
        <v>360</v>
      </c>
      <c r="M323" s="7">
        <f t="shared" si="46"/>
        <v>33.457249070631974</v>
      </c>
      <c r="N323" s="5"/>
      <c r="O323" s="4">
        <v>12566</v>
      </c>
      <c r="P323" s="5"/>
      <c r="Q323" s="4">
        <v>0.6</v>
      </c>
      <c r="R323" s="8">
        <f t="shared" si="50"/>
        <v>2522.5427509293681</v>
      </c>
      <c r="S323" s="4">
        <v>1</v>
      </c>
      <c r="T323" s="9">
        <f t="shared" si="47"/>
        <v>2522.5427509293681</v>
      </c>
      <c r="U323" s="9">
        <f t="shared" si="20"/>
        <v>2.5225427509293681</v>
      </c>
      <c r="V323" s="5">
        <v>130</v>
      </c>
      <c r="W323" s="7">
        <f t="shared" si="48"/>
        <v>327.93055762081786</v>
      </c>
      <c r="X323" s="5">
        <v>250</v>
      </c>
      <c r="Y323" s="5">
        <v>100</v>
      </c>
      <c r="Z323" s="5">
        <v>250</v>
      </c>
      <c r="AA323" s="2">
        <f t="shared" si="51"/>
        <v>927.93055762081781</v>
      </c>
    </row>
    <row r="324" spans="1:27" ht="28.5" customHeight="1" x14ac:dyDescent="0.25">
      <c r="A324" s="76"/>
      <c r="B324" s="5"/>
      <c r="C324" s="5"/>
      <c r="D324" s="5"/>
      <c r="E324" s="76"/>
      <c r="F324" s="73"/>
      <c r="G324" s="73"/>
      <c r="H324" s="4" t="s">
        <v>56</v>
      </c>
      <c r="I324" s="4"/>
      <c r="J324" s="4">
        <v>21</v>
      </c>
      <c r="K324" s="4">
        <v>15</v>
      </c>
      <c r="L324" s="7">
        <f t="shared" si="45"/>
        <v>315</v>
      </c>
      <c r="M324" s="7">
        <f t="shared" si="46"/>
        <v>29.275092936802974</v>
      </c>
      <c r="N324" s="5"/>
      <c r="O324" s="4">
        <v>5692</v>
      </c>
      <c r="P324" s="5"/>
      <c r="Q324" s="4">
        <v>0.6</v>
      </c>
      <c r="R324" s="8">
        <f t="shared" si="50"/>
        <v>999.80297397769527</v>
      </c>
      <c r="S324" s="4">
        <v>1</v>
      </c>
      <c r="T324" s="9">
        <f t="shared" si="47"/>
        <v>999.80297397769527</v>
      </c>
      <c r="U324" s="9">
        <f t="shared" si="20"/>
        <v>0.99980297397769524</v>
      </c>
      <c r="V324" s="5">
        <v>70</v>
      </c>
      <c r="W324" s="7">
        <f t="shared" si="48"/>
        <v>69.986208178438673</v>
      </c>
      <c r="X324" s="5"/>
      <c r="Y324" s="5"/>
      <c r="Z324" s="5"/>
      <c r="AA324" s="2">
        <f t="shared" si="51"/>
        <v>69.986208178438673</v>
      </c>
    </row>
    <row r="325" spans="1:27" ht="28.5" customHeight="1" x14ac:dyDescent="0.25">
      <c r="A325" s="5">
        <f>MAX($A$9:A324)+1</f>
        <v>211</v>
      </c>
      <c r="B325" s="5"/>
      <c r="C325" s="5"/>
      <c r="D325" s="5"/>
      <c r="E325" s="5"/>
      <c r="F325" s="4" t="s">
        <v>221</v>
      </c>
      <c r="G325" s="4" t="s">
        <v>34</v>
      </c>
      <c r="H325" s="4" t="s">
        <v>35</v>
      </c>
      <c r="I325" s="4"/>
      <c r="J325" s="4">
        <v>36</v>
      </c>
      <c r="K325" s="4">
        <v>13</v>
      </c>
      <c r="L325" s="7">
        <f t="shared" si="45"/>
        <v>468</v>
      </c>
      <c r="M325" s="7">
        <f t="shared" si="46"/>
        <v>43.494423791821561</v>
      </c>
      <c r="N325" s="5"/>
      <c r="O325" s="4">
        <v>5692</v>
      </c>
      <c r="P325" s="5"/>
      <c r="Q325" s="4">
        <v>0.6</v>
      </c>
      <c r="R325" s="8">
        <f t="shared" si="50"/>
        <v>1485.4215613382901</v>
      </c>
      <c r="S325" s="4">
        <v>1</v>
      </c>
      <c r="T325" s="9">
        <f t="shared" si="47"/>
        <v>1485.4215613382901</v>
      </c>
      <c r="U325" s="9">
        <f t="shared" si="20"/>
        <v>1.4854215613382902</v>
      </c>
      <c r="V325" s="5">
        <v>70</v>
      </c>
      <c r="W325" s="7">
        <f t="shared" si="48"/>
        <v>103.97950929368031</v>
      </c>
      <c r="X325" s="5">
        <v>250</v>
      </c>
      <c r="Y325" s="5">
        <v>100</v>
      </c>
      <c r="Z325" s="5">
        <v>250</v>
      </c>
      <c r="AA325" s="2">
        <f t="shared" si="51"/>
        <v>703.97950929368028</v>
      </c>
    </row>
    <row r="326" spans="1:27" ht="28.5" customHeight="1" x14ac:dyDescent="0.25">
      <c r="A326" s="5">
        <f>MAX($A$9:A325)+1</f>
        <v>212</v>
      </c>
      <c r="B326" s="5"/>
      <c r="C326" s="5"/>
      <c r="D326" s="5"/>
      <c r="E326" s="5"/>
      <c r="F326" s="4" t="s">
        <v>222</v>
      </c>
      <c r="G326" s="4" t="s">
        <v>34</v>
      </c>
      <c r="H326" s="4" t="s">
        <v>80</v>
      </c>
      <c r="I326" s="4"/>
      <c r="J326" s="4">
        <v>17</v>
      </c>
      <c r="K326" s="4">
        <v>12</v>
      </c>
      <c r="L326" s="7">
        <f t="shared" si="45"/>
        <v>204</v>
      </c>
      <c r="M326" s="7">
        <f t="shared" si="46"/>
        <v>18.959107806691449</v>
      </c>
      <c r="N326" s="5"/>
      <c r="O326" s="4">
        <v>5692</v>
      </c>
      <c r="P326" s="5"/>
      <c r="Q326" s="4">
        <v>0.75</v>
      </c>
      <c r="R326" s="8">
        <f t="shared" si="50"/>
        <v>809.36431226765797</v>
      </c>
      <c r="S326" s="4">
        <v>1</v>
      </c>
      <c r="T326" s="9">
        <f t="shared" si="47"/>
        <v>809.36431226765797</v>
      </c>
      <c r="U326" s="9">
        <f t="shared" si="20"/>
        <v>0.80936431226765793</v>
      </c>
      <c r="V326" s="5">
        <v>70</v>
      </c>
      <c r="W326" s="7">
        <f t="shared" si="48"/>
        <v>56.655501858736052</v>
      </c>
      <c r="X326" s="5">
        <v>250</v>
      </c>
      <c r="Y326" s="5">
        <v>100</v>
      </c>
      <c r="Z326" s="5">
        <v>250</v>
      </c>
      <c r="AA326" s="2">
        <f t="shared" si="51"/>
        <v>656.65550185873599</v>
      </c>
    </row>
    <row r="327" spans="1:27" ht="28.5" customHeight="1" x14ac:dyDescent="0.25">
      <c r="A327" s="5">
        <f>MAX($A$9:A326)+1</f>
        <v>213</v>
      </c>
      <c r="B327" s="5"/>
      <c r="C327" s="5"/>
      <c r="D327" s="5"/>
      <c r="E327" s="5"/>
      <c r="F327" s="4" t="s">
        <v>223</v>
      </c>
      <c r="G327" s="4" t="s">
        <v>34</v>
      </c>
      <c r="H327" s="4" t="s">
        <v>42</v>
      </c>
      <c r="I327" s="4" t="s">
        <v>458</v>
      </c>
      <c r="J327" s="4">
        <v>24</v>
      </c>
      <c r="K327" s="4">
        <v>12</v>
      </c>
      <c r="L327" s="7">
        <f t="shared" si="45"/>
        <v>288</v>
      </c>
      <c r="M327" s="7">
        <f t="shared" si="46"/>
        <v>26.765799256505577</v>
      </c>
      <c r="N327" s="5"/>
      <c r="O327" s="4">
        <v>12566</v>
      </c>
      <c r="P327" s="5"/>
      <c r="Q327" s="4">
        <v>0.9</v>
      </c>
      <c r="R327" s="8">
        <f t="shared" si="50"/>
        <v>3027.0513011152416</v>
      </c>
      <c r="S327" s="4">
        <v>1</v>
      </c>
      <c r="T327" s="9">
        <f t="shared" si="47"/>
        <v>3027.0513011152416</v>
      </c>
      <c r="U327" s="9">
        <f t="shared" si="20"/>
        <v>3.0270513011152418</v>
      </c>
      <c r="V327" s="5">
        <v>70</v>
      </c>
      <c r="W327" s="7">
        <f t="shared" si="48"/>
        <v>211.89359107806692</v>
      </c>
      <c r="X327" s="5">
        <v>250</v>
      </c>
      <c r="Y327" s="5">
        <v>100</v>
      </c>
      <c r="Z327" s="5">
        <v>250</v>
      </c>
      <c r="AA327" s="2">
        <f t="shared" si="51"/>
        <v>811.89359107806695</v>
      </c>
    </row>
    <row r="328" spans="1:27" ht="28.5" customHeight="1" x14ac:dyDescent="0.25">
      <c r="A328" s="5">
        <f>MAX($A$9:A327)+1</f>
        <v>214</v>
      </c>
      <c r="B328" s="5"/>
      <c r="C328" s="5"/>
      <c r="D328" s="5"/>
      <c r="E328" s="5"/>
      <c r="F328" s="4" t="s">
        <v>224</v>
      </c>
      <c r="G328" s="4" t="s">
        <v>34</v>
      </c>
      <c r="H328" s="4" t="s">
        <v>35</v>
      </c>
      <c r="I328" s="4"/>
      <c r="J328" s="4">
        <v>17</v>
      </c>
      <c r="K328" s="4">
        <v>9</v>
      </c>
      <c r="L328" s="7">
        <f t="shared" si="45"/>
        <v>153</v>
      </c>
      <c r="M328" s="7">
        <f t="shared" si="46"/>
        <v>14.219330855018587</v>
      </c>
      <c r="N328" s="5"/>
      <c r="O328" s="4">
        <v>5692</v>
      </c>
      <c r="P328" s="5"/>
      <c r="Q328" s="4">
        <v>0.75</v>
      </c>
      <c r="R328" s="8">
        <f t="shared" si="50"/>
        <v>607.02323420074345</v>
      </c>
      <c r="S328" s="4">
        <v>1</v>
      </c>
      <c r="T328" s="9">
        <f t="shared" si="47"/>
        <v>607.02323420074345</v>
      </c>
      <c r="U328" s="9">
        <f t="shared" si="20"/>
        <v>0.60702323420074344</v>
      </c>
      <c r="V328" s="5">
        <v>70</v>
      </c>
      <c r="W328" s="7">
        <f t="shared" si="48"/>
        <v>42.491626394052041</v>
      </c>
      <c r="X328" s="5">
        <v>250</v>
      </c>
      <c r="Y328" s="5">
        <v>100</v>
      </c>
      <c r="Z328" s="5">
        <v>250</v>
      </c>
      <c r="AA328" s="2">
        <f t="shared" si="51"/>
        <v>642.49162639405199</v>
      </c>
    </row>
    <row r="329" spans="1:27" ht="28.5" customHeight="1" x14ac:dyDescent="0.25">
      <c r="A329" s="5">
        <f>MAX($A$9:A328)+1</f>
        <v>215</v>
      </c>
      <c r="B329" s="5"/>
      <c r="C329" s="5"/>
      <c r="D329" s="5"/>
      <c r="E329" s="5"/>
      <c r="F329" s="4" t="s">
        <v>225</v>
      </c>
      <c r="G329" s="4" t="s">
        <v>34</v>
      </c>
      <c r="H329" s="4" t="s">
        <v>42</v>
      </c>
      <c r="I329" s="4" t="s">
        <v>458</v>
      </c>
      <c r="J329" s="4">
        <v>39</v>
      </c>
      <c r="K329" s="4">
        <v>22</v>
      </c>
      <c r="L329" s="7">
        <f t="shared" ref="L329:L392" si="52">SUM(J329*K329)</f>
        <v>858</v>
      </c>
      <c r="M329" s="7">
        <f t="shared" ref="M329:M392" si="53">SUM(L329/10.76)</f>
        <v>79.739776951672866</v>
      </c>
      <c r="N329" s="5"/>
      <c r="O329" s="4">
        <v>12566</v>
      </c>
      <c r="P329" s="5"/>
      <c r="Q329" s="4">
        <v>0.85</v>
      </c>
      <c r="R329" s="8">
        <f t="shared" si="50"/>
        <v>8517.0853159851304</v>
      </c>
      <c r="S329" s="4">
        <v>1</v>
      </c>
      <c r="T329" s="9">
        <f t="shared" ref="T329:T392" si="54">SUM(R329*S329)</f>
        <v>8517.0853159851304</v>
      </c>
      <c r="U329" s="9">
        <f t="shared" si="20"/>
        <v>8.5170853159851312</v>
      </c>
      <c r="V329" s="5">
        <v>130</v>
      </c>
      <c r="W329" s="7">
        <f t="shared" ref="W329:W392" si="55">+U329*V329</f>
        <v>1107.221091078067</v>
      </c>
      <c r="X329" s="5">
        <v>250</v>
      </c>
      <c r="Y329" s="5">
        <v>100</v>
      </c>
      <c r="Z329" s="5">
        <v>250</v>
      </c>
      <c r="AA329" s="2">
        <f t="shared" si="51"/>
        <v>1707.221091078067</v>
      </c>
    </row>
    <row r="330" spans="1:27" ht="28.5" customHeight="1" x14ac:dyDescent="0.25">
      <c r="A330" s="5">
        <f>MAX($A$9:A329)+1</f>
        <v>216</v>
      </c>
      <c r="B330" s="5"/>
      <c r="C330" s="5"/>
      <c r="D330" s="5"/>
      <c r="E330" s="5"/>
      <c r="F330" s="4" t="s">
        <v>226</v>
      </c>
      <c r="G330" s="4" t="s">
        <v>34</v>
      </c>
      <c r="H330" s="4" t="s">
        <v>42</v>
      </c>
      <c r="I330" s="4" t="s">
        <v>458</v>
      </c>
      <c r="J330" s="4">
        <v>24</v>
      </c>
      <c r="K330" s="4">
        <v>13</v>
      </c>
      <c r="L330" s="7">
        <f t="shared" si="52"/>
        <v>312</v>
      </c>
      <c r="M330" s="7">
        <f t="shared" si="53"/>
        <v>28.996282527881043</v>
      </c>
      <c r="N330" s="5"/>
      <c r="O330" s="4">
        <v>12566</v>
      </c>
      <c r="P330" s="5"/>
      <c r="Q330" s="4">
        <v>0.85</v>
      </c>
      <c r="R330" s="8">
        <f t="shared" si="50"/>
        <v>3097.1219330855015</v>
      </c>
      <c r="S330" s="4">
        <v>1</v>
      </c>
      <c r="T330" s="9">
        <f t="shared" si="54"/>
        <v>3097.1219330855015</v>
      </c>
      <c r="U330" s="9">
        <f t="shared" si="20"/>
        <v>3.0971219330855013</v>
      </c>
      <c r="V330" s="5">
        <v>130</v>
      </c>
      <c r="W330" s="7">
        <f t="shared" si="55"/>
        <v>402.62585130111518</v>
      </c>
      <c r="X330" s="5">
        <v>250</v>
      </c>
      <c r="Y330" s="5">
        <v>100</v>
      </c>
      <c r="Z330" s="5">
        <v>250</v>
      </c>
      <c r="AA330" s="2">
        <f t="shared" si="51"/>
        <v>1002.6258513011152</v>
      </c>
    </row>
    <row r="331" spans="1:27" ht="28.5" customHeight="1" x14ac:dyDescent="0.25">
      <c r="A331" s="5">
        <f>MAX($A$9:A330)+1</f>
        <v>217</v>
      </c>
      <c r="B331" s="5"/>
      <c r="C331" s="5"/>
      <c r="D331" s="5"/>
      <c r="E331" s="5"/>
      <c r="F331" s="4" t="s">
        <v>227</v>
      </c>
      <c r="G331" s="4" t="s">
        <v>34</v>
      </c>
      <c r="H331" s="4" t="s">
        <v>35</v>
      </c>
      <c r="I331" s="4"/>
      <c r="J331" s="4">
        <v>17</v>
      </c>
      <c r="K331" s="4">
        <v>9</v>
      </c>
      <c r="L331" s="7">
        <f t="shared" si="52"/>
        <v>153</v>
      </c>
      <c r="M331" s="7">
        <f t="shared" si="53"/>
        <v>14.219330855018587</v>
      </c>
      <c r="N331" s="5"/>
      <c r="O331" s="4">
        <v>5692</v>
      </c>
      <c r="P331" s="5"/>
      <c r="Q331" s="4">
        <v>0.75</v>
      </c>
      <c r="R331" s="8">
        <f t="shared" si="50"/>
        <v>607.02323420074345</v>
      </c>
      <c r="S331" s="4">
        <v>1</v>
      </c>
      <c r="T331" s="9">
        <f t="shared" si="54"/>
        <v>607.02323420074345</v>
      </c>
      <c r="U331" s="9">
        <f t="shared" si="20"/>
        <v>0.60702323420074344</v>
      </c>
      <c r="V331" s="5">
        <v>70</v>
      </c>
      <c r="W331" s="7">
        <f t="shared" si="55"/>
        <v>42.491626394052041</v>
      </c>
      <c r="X331" s="5">
        <v>250</v>
      </c>
      <c r="Y331" s="5">
        <v>100</v>
      </c>
      <c r="Z331" s="5">
        <v>250</v>
      </c>
      <c r="AA331" s="2">
        <f t="shared" si="51"/>
        <v>642.49162639405199</v>
      </c>
    </row>
    <row r="332" spans="1:27" ht="28.5" customHeight="1" x14ac:dyDescent="0.25">
      <c r="A332" s="5">
        <f>MAX($A$9:A331)+1</f>
        <v>218</v>
      </c>
      <c r="B332" s="5"/>
      <c r="C332" s="5"/>
      <c r="D332" s="5"/>
      <c r="E332" s="5"/>
      <c r="F332" s="4" t="s">
        <v>228</v>
      </c>
      <c r="G332" s="4" t="s">
        <v>34</v>
      </c>
      <c r="H332" s="4" t="s">
        <v>42</v>
      </c>
      <c r="I332" s="4" t="s">
        <v>458</v>
      </c>
      <c r="J332" s="4">
        <v>25</v>
      </c>
      <c r="K332" s="4">
        <v>10</v>
      </c>
      <c r="L332" s="7">
        <f t="shared" si="52"/>
        <v>250</v>
      </c>
      <c r="M332" s="7">
        <f t="shared" si="53"/>
        <v>23.234200743494423</v>
      </c>
      <c r="N332" s="5"/>
      <c r="O332" s="4">
        <v>12566</v>
      </c>
      <c r="P332" s="5"/>
      <c r="Q332" s="4">
        <v>0.85</v>
      </c>
      <c r="R332" s="8">
        <f t="shared" si="50"/>
        <v>2481.6682156133829</v>
      </c>
      <c r="S332" s="4">
        <v>1</v>
      </c>
      <c r="T332" s="9">
        <f t="shared" si="54"/>
        <v>2481.6682156133829</v>
      </c>
      <c r="U332" s="9">
        <f t="shared" si="20"/>
        <v>2.4816682156133831</v>
      </c>
      <c r="V332" s="5">
        <v>130</v>
      </c>
      <c r="W332" s="7">
        <f t="shared" si="55"/>
        <v>322.61686802973981</v>
      </c>
      <c r="X332" s="5">
        <v>250</v>
      </c>
      <c r="Y332" s="5">
        <v>100</v>
      </c>
      <c r="Z332" s="5">
        <v>250</v>
      </c>
      <c r="AA332" s="2">
        <f t="shared" si="51"/>
        <v>922.61686802973986</v>
      </c>
    </row>
    <row r="333" spans="1:27" ht="28.5" customHeight="1" x14ac:dyDescent="0.25">
      <c r="A333" s="5">
        <f>MAX($A$9:A332)+1</f>
        <v>219</v>
      </c>
      <c r="B333" s="5"/>
      <c r="C333" s="5"/>
      <c r="D333" s="5"/>
      <c r="E333" s="5"/>
      <c r="F333" s="4" t="s">
        <v>229</v>
      </c>
      <c r="G333" s="4" t="s">
        <v>34</v>
      </c>
      <c r="H333" s="4" t="s">
        <v>35</v>
      </c>
      <c r="I333" s="4"/>
      <c r="J333" s="4">
        <v>25</v>
      </c>
      <c r="K333" s="4">
        <v>10</v>
      </c>
      <c r="L333" s="7">
        <f t="shared" si="52"/>
        <v>250</v>
      </c>
      <c r="M333" s="7">
        <f t="shared" si="53"/>
        <v>23.234200743494423</v>
      </c>
      <c r="N333" s="5"/>
      <c r="O333" s="4">
        <v>5692</v>
      </c>
      <c r="P333" s="5"/>
      <c r="Q333" s="4">
        <v>0.75</v>
      </c>
      <c r="R333" s="8">
        <f t="shared" si="50"/>
        <v>991.86802973977683</v>
      </c>
      <c r="S333" s="4">
        <v>1</v>
      </c>
      <c r="T333" s="9">
        <f t="shared" si="54"/>
        <v>991.86802973977683</v>
      </c>
      <c r="U333" s="9">
        <f>SUM(T333/1000)</f>
        <v>0.99186802973977684</v>
      </c>
      <c r="V333" s="5">
        <v>70</v>
      </c>
      <c r="W333" s="7">
        <f t="shared" si="55"/>
        <v>69.43076208178438</v>
      </c>
      <c r="X333" s="5">
        <v>250</v>
      </c>
      <c r="Y333" s="5">
        <v>100</v>
      </c>
      <c r="Z333" s="5">
        <v>250</v>
      </c>
      <c r="AA333" s="2">
        <f t="shared" si="51"/>
        <v>669.43076208178445</v>
      </c>
    </row>
    <row r="334" spans="1:27" ht="28.5" customHeight="1" x14ac:dyDescent="0.25">
      <c r="A334" s="5">
        <f>MAX($A$9:A333)+1</f>
        <v>220</v>
      </c>
      <c r="B334" s="5"/>
      <c r="C334" s="5"/>
      <c r="D334" s="5"/>
      <c r="E334" s="5"/>
      <c r="F334" s="4" t="s">
        <v>232</v>
      </c>
      <c r="G334" s="4" t="s">
        <v>34</v>
      </c>
      <c r="H334" s="4" t="s">
        <v>42</v>
      </c>
      <c r="I334" s="4" t="s">
        <v>458</v>
      </c>
      <c r="J334" s="4">
        <v>20</v>
      </c>
      <c r="K334" s="4">
        <v>18</v>
      </c>
      <c r="L334" s="7">
        <f t="shared" si="52"/>
        <v>360</v>
      </c>
      <c r="M334" s="7">
        <f t="shared" si="53"/>
        <v>33.457249070631974</v>
      </c>
      <c r="N334" s="5"/>
      <c r="O334" s="4">
        <v>12566</v>
      </c>
      <c r="P334" s="5"/>
      <c r="Q334" s="4">
        <v>0.85</v>
      </c>
      <c r="R334" s="8">
        <f t="shared" si="50"/>
        <v>3573.6022304832718</v>
      </c>
      <c r="S334" s="4">
        <v>1</v>
      </c>
      <c r="T334" s="9">
        <f t="shared" si="54"/>
        <v>3573.6022304832718</v>
      </c>
      <c r="U334" s="9">
        <f>SUM(T334/1000)</f>
        <v>3.5736022304832717</v>
      </c>
      <c r="V334" s="5">
        <v>130</v>
      </c>
      <c r="W334" s="7">
        <f t="shared" si="55"/>
        <v>464.5682899628253</v>
      </c>
      <c r="X334" s="5">
        <v>250</v>
      </c>
      <c r="Y334" s="5">
        <v>100</v>
      </c>
      <c r="Z334" s="5">
        <v>250</v>
      </c>
      <c r="AA334" s="2">
        <f t="shared" si="51"/>
        <v>1064.5682899628252</v>
      </c>
    </row>
    <row r="335" spans="1:27" ht="28.5" customHeight="1" x14ac:dyDescent="0.25">
      <c r="A335" s="5">
        <f>MAX($A$9:A334)+1</f>
        <v>221</v>
      </c>
      <c r="B335" s="5"/>
      <c r="C335" s="5"/>
      <c r="D335" s="5"/>
      <c r="E335" s="5"/>
      <c r="F335" s="4" t="s">
        <v>230</v>
      </c>
      <c r="G335" s="4" t="s">
        <v>34</v>
      </c>
      <c r="H335" s="4" t="s">
        <v>56</v>
      </c>
      <c r="I335" s="4"/>
      <c r="J335" s="4">
        <v>20</v>
      </c>
      <c r="K335" s="4">
        <v>33</v>
      </c>
      <c r="L335" s="7">
        <f t="shared" si="52"/>
        <v>660</v>
      </c>
      <c r="M335" s="7">
        <f t="shared" si="53"/>
        <v>61.338289962825279</v>
      </c>
      <c r="N335" s="5"/>
      <c r="O335" s="4">
        <v>5692</v>
      </c>
      <c r="P335" s="5"/>
      <c r="Q335" s="4">
        <v>0.75</v>
      </c>
      <c r="R335" s="8">
        <f t="shared" si="50"/>
        <v>2618.531598513011</v>
      </c>
      <c r="S335" s="4">
        <v>1</v>
      </c>
      <c r="T335" s="9">
        <f t="shared" si="54"/>
        <v>2618.531598513011</v>
      </c>
      <c r="U335" s="9">
        <f t="shared" si="20"/>
        <v>2.6185315985130111</v>
      </c>
      <c r="V335" s="5">
        <v>70</v>
      </c>
      <c r="W335" s="7">
        <f t="shared" si="55"/>
        <v>183.29721189591078</v>
      </c>
      <c r="X335" s="5">
        <v>250</v>
      </c>
      <c r="Y335" s="5">
        <v>100</v>
      </c>
      <c r="Z335" s="5">
        <v>250</v>
      </c>
      <c r="AA335" s="2">
        <f t="shared" si="51"/>
        <v>783.29721189591078</v>
      </c>
    </row>
    <row r="336" spans="1:27" ht="28.5" customHeight="1" x14ac:dyDescent="0.25">
      <c r="A336" s="5">
        <f>MAX($A$9:A335)+1</f>
        <v>222</v>
      </c>
      <c r="B336" s="5"/>
      <c r="C336" s="5"/>
      <c r="D336" s="5"/>
      <c r="E336" s="5"/>
      <c r="F336" s="4" t="s">
        <v>231</v>
      </c>
      <c r="G336" s="4" t="s">
        <v>34</v>
      </c>
      <c r="H336" s="4" t="s">
        <v>42</v>
      </c>
      <c r="I336" s="4" t="s">
        <v>458</v>
      </c>
      <c r="J336" s="4">
        <v>33</v>
      </c>
      <c r="K336" s="4">
        <v>12</v>
      </c>
      <c r="L336" s="7">
        <f t="shared" si="52"/>
        <v>396</v>
      </c>
      <c r="M336" s="7">
        <f t="shared" si="53"/>
        <v>36.802973977695167</v>
      </c>
      <c r="N336" s="5"/>
      <c r="O336" s="4">
        <v>12566</v>
      </c>
      <c r="P336" s="5"/>
      <c r="Q336" s="4">
        <v>0.85</v>
      </c>
      <c r="R336" s="8">
        <f t="shared" si="50"/>
        <v>3930.9624535315984</v>
      </c>
      <c r="S336" s="4">
        <v>1</v>
      </c>
      <c r="T336" s="9">
        <f t="shared" si="54"/>
        <v>3930.9624535315984</v>
      </c>
      <c r="U336" s="9">
        <f t="shared" si="20"/>
        <v>3.9309624535315986</v>
      </c>
      <c r="V336" s="5">
        <v>130</v>
      </c>
      <c r="W336" s="7">
        <f t="shared" si="55"/>
        <v>511.02511895910783</v>
      </c>
      <c r="X336" s="5">
        <v>250</v>
      </c>
      <c r="Y336" s="5">
        <v>100</v>
      </c>
      <c r="Z336" s="5">
        <v>1000</v>
      </c>
      <c r="AA336" s="2">
        <f t="shared" si="51"/>
        <v>1861.0251189591079</v>
      </c>
    </row>
    <row r="337" spans="1:27" ht="28.5" customHeight="1" x14ac:dyDescent="0.25">
      <c r="A337" s="5">
        <f>MAX($A$9:A336)+1</f>
        <v>223</v>
      </c>
      <c r="B337" s="5"/>
      <c r="C337" s="5"/>
      <c r="D337" s="5"/>
      <c r="E337" s="5"/>
      <c r="F337" s="4" t="s">
        <v>233</v>
      </c>
      <c r="G337" s="4" t="s">
        <v>34</v>
      </c>
      <c r="H337" s="4" t="s">
        <v>35</v>
      </c>
      <c r="I337" s="4"/>
      <c r="J337" s="4">
        <v>24</v>
      </c>
      <c r="K337" s="4">
        <v>22</v>
      </c>
      <c r="L337" s="7">
        <f t="shared" si="52"/>
        <v>528</v>
      </c>
      <c r="M337" s="7">
        <f t="shared" si="53"/>
        <v>49.070631970260223</v>
      </c>
      <c r="N337" s="5"/>
      <c r="O337" s="4">
        <v>5692</v>
      </c>
      <c r="P337" s="5"/>
      <c r="Q337" s="4">
        <v>0.6</v>
      </c>
      <c r="R337" s="8">
        <f t="shared" si="50"/>
        <v>1675.860223048327</v>
      </c>
      <c r="S337" s="4">
        <v>1</v>
      </c>
      <c r="T337" s="9">
        <f t="shared" si="54"/>
        <v>1675.860223048327</v>
      </c>
      <c r="U337" s="9">
        <f t="shared" si="20"/>
        <v>1.675860223048327</v>
      </c>
      <c r="V337" s="5">
        <v>70</v>
      </c>
      <c r="W337" s="7">
        <f t="shared" si="55"/>
        <v>117.31021561338289</v>
      </c>
      <c r="X337" s="5">
        <v>250</v>
      </c>
      <c r="Y337" s="5">
        <v>100</v>
      </c>
      <c r="Z337" s="5">
        <v>250</v>
      </c>
      <c r="AA337" s="2">
        <f t="shared" si="51"/>
        <v>717.31021561338287</v>
      </c>
    </row>
    <row r="338" spans="1:27" ht="28.5" customHeight="1" x14ac:dyDescent="0.25">
      <c r="A338" s="78">
        <f>MAX($A$9:A337)+1</f>
        <v>224</v>
      </c>
      <c r="B338" s="5"/>
      <c r="C338" s="5"/>
      <c r="D338" s="5"/>
      <c r="E338" s="78"/>
      <c r="F338" s="72" t="s">
        <v>234</v>
      </c>
      <c r="G338" s="72"/>
      <c r="H338" s="4" t="s">
        <v>66</v>
      </c>
      <c r="I338" s="4" t="s">
        <v>451</v>
      </c>
      <c r="J338" s="4">
        <v>13</v>
      </c>
      <c r="K338" s="4">
        <v>12</v>
      </c>
      <c r="L338" s="7">
        <f t="shared" si="52"/>
        <v>156</v>
      </c>
      <c r="M338" s="7">
        <f t="shared" si="53"/>
        <v>14.498141263940521</v>
      </c>
      <c r="N338" s="5"/>
      <c r="O338" s="4">
        <v>8870</v>
      </c>
      <c r="P338" s="5"/>
      <c r="Q338" s="4">
        <v>0.6</v>
      </c>
      <c r="R338" s="8">
        <f t="shared" si="50"/>
        <v>771.59107806691452</v>
      </c>
      <c r="S338" s="4">
        <v>1</v>
      </c>
      <c r="T338" s="9">
        <f t="shared" si="54"/>
        <v>771.59107806691452</v>
      </c>
      <c r="U338" s="9">
        <f t="shared" si="20"/>
        <v>0.77159107806691452</v>
      </c>
      <c r="V338" s="5">
        <v>110</v>
      </c>
      <c r="W338" s="7">
        <f t="shared" si="55"/>
        <v>84.8750185873606</v>
      </c>
      <c r="X338" s="5">
        <v>250</v>
      </c>
      <c r="Y338" s="5">
        <v>100</v>
      </c>
      <c r="Z338" s="5">
        <v>1000</v>
      </c>
      <c r="AA338" s="2">
        <f t="shared" si="51"/>
        <v>1434.8750185873605</v>
      </c>
    </row>
    <row r="339" spans="1:27" ht="28.5" customHeight="1" x14ac:dyDescent="0.25">
      <c r="A339" s="78"/>
      <c r="B339" s="5"/>
      <c r="C339" s="5"/>
      <c r="D339" s="5"/>
      <c r="E339" s="78"/>
      <c r="F339" s="73"/>
      <c r="G339" s="73"/>
      <c r="H339" s="4" t="s">
        <v>42</v>
      </c>
      <c r="I339" s="4" t="s">
        <v>458</v>
      </c>
      <c r="J339" s="4">
        <v>21</v>
      </c>
      <c r="K339" s="4">
        <v>9</v>
      </c>
      <c r="L339" s="7">
        <f t="shared" si="52"/>
        <v>189</v>
      </c>
      <c r="M339" s="7">
        <f t="shared" si="53"/>
        <v>17.565055762081784</v>
      </c>
      <c r="N339" s="5"/>
      <c r="O339" s="4">
        <v>12566</v>
      </c>
      <c r="P339" s="5"/>
      <c r="Q339" s="4">
        <v>0.85</v>
      </c>
      <c r="R339" s="8">
        <f t="shared" si="50"/>
        <v>1876.1411710037171</v>
      </c>
      <c r="S339" s="4">
        <v>1</v>
      </c>
      <c r="T339" s="9">
        <f t="shared" si="54"/>
        <v>1876.1411710037171</v>
      </c>
      <c r="U339" s="9">
        <f t="shared" si="20"/>
        <v>1.876141171003717</v>
      </c>
      <c r="V339" s="5">
        <v>130</v>
      </c>
      <c r="W339" s="7">
        <f t="shared" si="55"/>
        <v>243.89835223048323</v>
      </c>
      <c r="X339" s="5"/>
      <c r="Y339" s="5"/>
      <c r="Z339" s="5"/>
      <c r="AA339" s="2">
        <f t="shared" si="51"/>
        <v>243.89835223048323</v>
      </c>
    </row>
    <row r="340" spans="1:27" ht="28.5" customHeight="1" x14ac:dyDescent="0.25">
      <c r="A340" s="5">
        <f>MAX($A$9:A339)+1</f>
        <v>225</v>
      </c>
      <c r="B340" s="5"/>
      <c r="C340" s="5"/>
      <c r="D340" s="5"/>
      <c r="E340" s="5"/>
      <c r="F340" s="4" t="s">
        <v>235</v>
      </c>
      <c r="G340" s="4" t="s">
        <v>34</v>
      </c>
      <c r="H340" s="4" t="s">
        <v>473</v>
      </c>
      <c r="I340" s="4" t="s">
        <v>451</v>
      </c>
      <c r="J340" s="4">
        <v>21</v>
      </c>
      <c r="K340" s="4">
        <v>10</v>
      </c>
      <c r="L340" s="7">
        <f t="shared" si="52"/>
        <v>210</v>
      </c>
      <c r="M340" s="7">
        <f t="shared" si="53"/>
        <v>19.516728624535315</v>
      </c>
      <c r="N340" s="5"/>
      <c r="O340" s="4">
        <v>12566</v>
      </c>
      <c r="P340" s="5"/>
      <c r="Q340" s="4">
        <v>0.6</v>
      </c>
      <c r="R340" s="8">
        <f t="shared" si="50"/>
        <v>1471.4832713754645</v>
      </c>
      <c r="S340" s="4">
        <v>1</v>
      </c>
      <c r="T340" s="9">
        <f t="shared" si="54"/>
        <v>1471.4832713754645</v>
      </c>
      <c r="U340" s="9">
        <f t="shared" si="20"/>
        <v>1.4714832713754644</v>
      </c>
      <c r="V340" s="5">
        <v>130</v>
      </c>
      <c r="W340" s="7">
        <f t="shared" si="55"/>
        <v>191.29282527881037</v>
      </c>
      <c r="X340" s="5">
        <v>250</v>
      </c>
      <c r="Y340" s="5">
        <v>100</v>
      </c>
      <c r="Z340" s="5">
        <v>250</v>
      </c>
      <c r="AA340" s="2">
        <f t="shared" si="51"/>
        <v>791.29282527881037</v>
      </c>
    </row>
    <row r="341" spans="1:27" ht="28.5" customHeight="1" x14ac:dyDescent="0.25">
      <c r="A341" s="78">
        <f>MAX($A$9:A340)+1</f>
        <v>226</v>
      </c>
      <c r="B341" s="5"/>
      <c r="C341" s="5"/>
      <c r="D341" s="5"/>
      <c r="E341" s="78"/>
      <c r="F341" s="77" t="s">
        <v>236</v>
      </c>
      <c r="G341" s="72" t="s">
        <v>34</v>
      </c>
      <c r="H341" s="4" t="s">
        <v>42</v>
      </c>
      <c r="I341" s="4"/>
      <c r="J341" s="4">
        <v>174</v>
      </c>
      <c r="K341" s="4">
        <v>28</v>
      </c>
      <c r="L341" s="7">
        <f t="shared" si="52"/>
        <v>4872</v>
      </c>
      <c r="M341" s="7">
        <f t="shared" si="53"/>
        <v>452.78810408921936</v>
      </c>
      <c r="N341" s="5"/>
      <c r="O341" s="4">
        <v>12566</v>
      </c>
      <c r="P341" s="5"/>
      <c r="Q341" s="4">
        <v>0.85</v>
      </c>
      <c r="R341" s="8">
        <f t="shared" si="50"/>
        <v>48362.7501858736</v>
      </c>
      <c r="S341" s="4">
        <v>1</v>
      </c>
      <c r="T341" s="9">
        <f t="shared" si="54"/>
        <v>48362.7501858736</v>
      </c>
      <c r="U341" s="9">
        <f t="shared" si="20"/>
        <v>48.362750185873601</v>
      </c>
      <c r="V341" s="5">
        <v>130</v>
      </c>
      <c r="W341" s="7">
        <f t="shared" si="55"/>
        <v>6287.1575241635683</v>
      </c>
      <c r="X341" s="5">
        <v>250</v>
      </c>
      <c r="Y341" s="5">
        <v>100</v>
      </c>
      <c r="Z341" s="5">
        <v>250</v>
      </c>
      <c r="AA341" s="2">
        <f t="shared" si="51"/>
        <v>6887.1575241635683</v>
      </c>
    </row>
    <row r="342" spans="1:27" ht="28.5" customHeight="1" x14ac:dyDescent="0.25">
      <c r="A342" s="78"/>
      <c r="B342" s="5"/>
      <c r="C342" s="5"/>
      <c r="D342" s="5"/>
      <c r="E342" s="78"/>
      <c r="F342" s="77"/>
      <c r="G342" s="74"/>
      <c r="H342" s="4" t="s">
        <v>42</v>
      </c>
      <c r="I342" s="4"/>
      <c r="J342" s="4">
        <v>174</v>
      </c>
      <c r="K342" s="4">
        <v>28</v>
      </c>
      <c r="L342" s="7">
        <f t="shared" si="52"/>
        <v>4872</v>
      </c>
      <c r="M342" s="7">
        <f t="shared" si="53"/>
        <v>452.78810408921936</v>
      </c>
      <c r="N342" s="5"/>
      <c r="O342" s="4">
        <v>12566</v>
      </c>
      <c r="P342" s="5"/>
      <c r="Q342" s="4">
        <v>0.85</v>
      </c>
      <c r="R342" s="8">
        <f t="shared" si="50"/>
        <v>48362.7501858736</v>
      </c>
      <c r="S342" s="4">
        <v>1</v>
      </c>
      <c r="T342" s="9">
        <f t="shared" si="54"/>
        <v>48362.7501858736</v>
      </c>
      <c r="U342" s="9">
        <f t="shared" si="20"/>
        <v>48.362750185873601</v>
      </c>
      <c r="V342" s="5">
        <v>130</v>
      </c>
      <c r="W342" s="7">
        <f t="shared" si="55"/>
        <v>6287.1575241635683</v>
      </c>
      <c r="X342" s="5"/>
      <c r="Y342" s="5"/>
      <c r="Z342" s="5"/>
      <c r="AA342" s="2">
        <f t="shared" si="51"/>
        <v>6287.1575241635683</v>
      </c>
    </row>
    <row r="343" spans="1:27" ht="28.5" customHeight="1" x14ac:dyDescent="0.25">
      <c r="A343" s="78"/>
      <c r="B343" s="5"/>
      <c r="C343" s="5"/>
      <c r="D343" s="5"/>
      <c r="E343" s="78"/>
      <c r="F343" s="77"/>
      <c r="G343" s="74"/>
      <c r="H343" s="4" t="s">
        <v>42</v>
      </c>
      <c r="I343" s="4"/>
      <c r="J343" s="4">
        <v>13</v>
      </c>
      <c r="K343" s="4">
        <v>11</v>
      </c>
      <c r="L343" s="7">
        <f t="shared" si="52"/>
        <v>143</v>
      </c>
      <c r="M343" s="7">
        <f t="shared" si="53"/>
        <v>13.28996282527881</v>
      </c>
      <c r="N343" s="5"/>
      <c r="O343" s="4">
        <v>12566</v>
      </c>
      <c r="P343" s="5"/>
      <c r="Q343" s="4">
        <v>0.85</v>
      </c>
      <c r="R343" s="8">
        <f t="shared" si="50"/>
        <v>1419.5142193308552</v>
      </c>
      <c r="S343" s="4">
        <v>1</v>
      </c>
      <c r="T343" s="9">
        <f t="shared" si="54"/>
        <v>1419.5142193308552</v>
      </c>
      <c r="U343" s="9">
        <f t="shared" si="20"/>
        <v>1.4195142193308552</v>
      </c>
      <c r="V343" s="5">
        <v>130</v>
      </c>
      <c r="W343" s="7">
        <f t="shared" si="55"/>
        <v>184.53684851301117</v>
      </c>
      <c r="X343" s="5"/>
      <c r="Y343" s="5"/>
      <c r="Z343" s="5"/>
      <c r="AA343" s="2">
        <f t="shared" si="51"/>
        <v>184.53684851301117</v>
      </c>
    </row>
    <row r="344" spans="1:27" ht="28.5" customHeight="1" x14ac:dyDescent="0.25">
      <c r="A344" s="78"/>
      <c r="B344" s="5"/>
      <c r="C344" s="5"/>
      <c r="D344" s="5"/>
      <c r="E344" s="78"/>
      <c r="F344" s="77"/>
      <c r="G344" s="74"/>
      <c r="H344" s="4" t="s">
        <v>42</v>
      </c>
      <c r="I344" s="4"/>
      <c r="J344" s="4">
        <v>23</v>
      </c>
      <c r="K344" s="4">
        <v>9</v>
      </c>
      <c r="L344" s="7">
        <f t="shared" si="52"/>
        <v>207</v>
      </c>
      <c r="M344" s="7">
        <f t="shared" si="53"/>
        <v>19.237918215613384</v>
      </c>
      <c r="N344" s="5"/>
      <c r="O344" s="4">
        <v>12566</v>
      </c>
      <c r="P344" s="5"/>
      <c r="Q344" s="4">
        <v>0.6</v>
      </c>
      <c r="R344" s="8">
        <f t="shared" si="50"/>
        <v>1450.4620817843866</v>
      </c>
      <c r="S344" s="4">
        <v>1</v>
      </c>
      <c r="T344" s="9">
        <f t="shared" si="54"/>
        <v>1450.4620817843866</v>
      </c>
      <c r="U344" s="9">
        <f t="shared" si="20"/>
        <v>1.4504620817843865</v>
      </c>
      <c r="V344" s="5">
        <v>130</v>
      </c>
      <c r="W344" s="7">
        <f t="shared" si="55"/>
        <v>188.56007063197023</v>
      </c>
      <c r="X344" s="5"/>
      <c r="Y344" s="5"/>
      <c r="Z344" s="5"/>
      <c r="AA344" s="2">
        <f t="shared" si="51"/>
        <v>188.56007063197023</v>
      </c>
    </row>
    <row r="345" spans="1:27" ht="28.5" customHeight="1" x14ac:dyDescent="0.25">
      <c r="A345" s="78"/>
      <c r="B345" s="5"/>
      <c r="C345" s="5"/>
      <c r="D345" s="5"/>
      <c r="E345" s="78"/>
      <c r="F345" s="77"/>
      <c r="G345" s="74"/>
      <c r="H345" s="4" t="s">
        <v>42</v>
      </c>
      <c r="I345" s="4"/>
      <c r="J345" s="4">
        <v>27</v>
      </c>
      <c r="K345" s="4">
        <v>7</v>
      </c>
      <c r="L345" s="7">
        <f t="shared" si="52"/>
        <v>189</v>
      </c>
      <c r="M345" s="7">
        <f t="shared" si="53"/>
        <v>17.565055762081784</v>
      </c>
      <c r="N345" s="5"/>
      <c r="O345" s="4">
        <v>12566</v>
      </c>
      <c r="P345" s="5"/>
      <c r="Q345" s="4">
        <v>0.6</v>
      </c>
      <c r="R345" s="8">
        <f t="shared" si="50"/>
        <v>1324.3349442379179</v>
      </c>
      <c r="S345" s="4">
        <v>1</v>
      </c>
      <c r="T345" s="9">
        <f t="shared" si="54"/>
        <v>1324.3349442379179</v>
      </c>
      <c r="U345" s="9">
        <f t="shared" si="20"/>
        <v>1.3243349442379178</v>
      </c>
      <c r="V345" s="5">
        <v>130</v>
      </c>
      <c r="W345" s="7">
        <f t="shared" si="55"/>
        <v>172.16354275092931</v>
      </c>
      <c r="X345" s="5"/>
      <c r="Y345" s="5"/>
      <c r="Z345" s="5"/>
      <c r="AA345" s="2">
        <f t="shared" si="51"/>
        <v>172.16354275092931</v>
      </c>
    </row>
    <row r="346" spans="1:27" ht="28.5" customHeight="1" x14ac:dyDescent="0.25">
      <c r="A346" s="78"/>
      <c r="B346" s="5"/>
      <c r="C346" s="5"/>
      <c r="D346" s="5"/>
      <c r="E346" s="78"/>
      <c r="F346" s="77"/>
      <c r="G346" s="73"/>
      <c r="H346" s="4" t="s">
        <v>42</v>
      </c>
      <c r="I346" s="4"/>
      <c r="J346" s="4">
        <v>18</v>
      </c>
      <c r="K346" s="4">
        <v>18</v>
      </c>
      <c r="L346" s="7">
        <f t="shared" si="52"/>
        <v>324</v>
      </c>
      <c r="M346" s="7">
        <f t="shared" si="53"/>
        <v>30.111524163568774</v>
      </c>
      <c r="N346" s="5"/>
      <c r="O346" s="4">
        <v>12566</v>
      </c>
      <c r="P346" s="5"/>
      <c r="Q346" s="4">
        <v>0.6</v>
      </c>
      <c r="R346" s="8">
        <f t="shared" si="50"/>
        <v>2270.2884758364312</v>
      </c>
      <c r="S346" s="4">
        <v>1</v>
      </c>
      <c r="T346" s="9">
        <f t="shared" si="54"/>
        <v>2270.2884758364312</v>
      </c>
      <c r="U346" s="9">
        <f t="shared" si="20"/>
        <v>2.270288475836431</v>
      </c>
      <c r="V346" s="5">
        <v>130</v>
      </c>
      <c r="W346" s="7">
        <f t="shared" si="55"/>
        <v>295.13750185873602</v>
      </c>
      <c r="X346" s="5"/>
      <c r="Y346" s="5"/>
      <c r="Z346" s="5"/>
      <c r="AA346" s="2">
        <f t="shared" si="51"/>
        <v>295.13750185873602</v>
      </c>
    </row>
    <row r="347" spans="1:27" ht="28.5" customHeight="1" x14ac:dyDescent="0.25">
      <c r="A347" s="5">
        <f>MAX($A$9:A346)+1</f>
        <v>227</v>
      </c>
      <c r="B347" s="5"/>
      <c r="C347" s="5"/>
      <c r="D347" s="5"/>
      <c r="E347" s="5"/>
      <c r="F347" s="4" t="s">
        <v>237</v>
      </c>
      <c r="G347" s="4" t="s">
        <v>34</v>
      </c>
      <c r="H347" s="4" t="s">
        <v>35</v>
      </c>
      <c r="I347" s="4"/>
      <c r="J347" s="4">
        <v>41</v>
      </c>
      <c r="K347" s="4">
        <v>17</v>
      </c>
      <c r="L347" s="7">
        <f t="shared" si="52"/>
        <v>697</v>
      </c>
      <c r="M347" s="7">
        <f t="shared" si="53"/>
        <v>64.776951672862452</v>
      </c>
      <c r="N347" s="5"/>
      <c r="O347" s="4">
        <v>5692</v>
      </c>
      <c r="P347" s="5"/>
      <c r="Q347" s="4">
        <v>0.6</v>
      </c>
      <c r="R347" s="8">
        <f t="shared" si="50"/>
        <v>2212.2624535315986</v>
      </c>
      <c r="S347" s="4">
        <v>1</v>
      </c>
      <c r="T347" s="9">
        <f t="shared" si="54"/>
        <v>2212.2624535315986</v>
      </c>
      <c r="U347" s="9">
        <f t="shared" si="20"/>
        <v>2.2122624535315984</v>
      </c>
      <c r="V347" s="5">
        <v>70</v>
      </c>
      <c r="W347" s="7">
        <f t="shared" si="55"/>
        <v>154.85837174721189</v>
      </c>
      <c r="X347" s="5">
        <v>250</v>
      </c>
      <c r="Y347" s="5">
        <v>100</v>
      </c>
      <c r="Z347" s="5">
        <v>250</v>
      </c>
      <c r="AA347" s="2">
        <f t="shared" si="51"/>
        <v>754.85837174721189</v>
      </c>
    </row>
    <row r="348" spans="1:27" ht="28.5" customHeight="1" x14ac:dyDescent="0.25">
      <c r="A348" s="5">
        <f>MAX($A$9:A347)+1</f>
        <v>228</v>
      </c>
      <c r="B348" s="5"/>
      <c r="C348" s="5"/>
      <c r="D348" s="5"/>
      <c r="E348" s="5"/>
      <c r="F348" s="4" t="s">
        <v>238</v>
      </c>
      <c r="G348" s="4" t="s">
        <v>34</v>
      </c>
      <c r="H348" s="4" t="s">
        <v>42</v>
      </c>
      <c r="I348" s="4" t="s">
        <v>458</v>
      </c>
      <c r="J348" s="4">
        <v>25</v>
      </c>
      <c r="K348" s="4">
        <v>13</v>
      </c>
      <c r="L348" s="7">
        <f t="shared" si="52"/>
        <v>325</v>
      </c>
      <c r="M348" s="7">
        <f t="shared" si="53"/>
        <v>30.204460966542751</v>
      </c>
      <c r="N348" s="5"/>
      <c r="O348" s="4">
        <v>12566</v>
      </c>
      <c r="P348" s="5"/>
      <c r="Q348" s="4">
        <v>0.85</v>
      </c>
      <c r="R348" s="8">
        <f t="shared" si="50"/>
        <v>3226.1686802973977</v>
      </c>
      <c r="S348" s="4">
        <v>1</v>
      </c>
      <c r="T348" s="9">
        <f t="shared" si="54"/>
        <v>3226.1686802973977</v>
      </c>
      <c r="U348" s="9">
        <f t="shared" si="20"/>
        <v>3.2261686802973979</v>
      </c>
      <c r="V348" s="5">
        <v>130</v>
      </c>
      <c r="W348" s="7">
        <f t="shared" si="55"/>
        <v>419.40192843866174</v>
      </c>
      <c r="X348" s="5">
        <v>250</v>
      </c>
      <c r="Y348" s="5">
        <v>100</v>
      </c>
      <c r="Z348" s="5">
        <v>250</v>
      </c>
      <c r="AA348" s="2">
        <f t="shared" si="51"/>
        <v>1019.4019284386618</v>
      </c>
    </row>
    <row r="349" spans="1:27" ht="28.5" customHeight="1" x14ac:dyDescent="0.25">
      <c r="A349" s="78">
        <f>MAX($A$9:A348)+1</f>
        <v>229</v>
      </c>
      <c r="B349" s="5"/>
      <c r="C349" s="5"/>
      <c r="D349" s="5"/>
      <c r="E349" s="78"/>
      <c r="F349" s="72" t="s">
        <v>491</v>
      </c>
      <c r="G349" s="72" t="s">
        <v>34</v>
      </c>
      <c r="H349" s="4" t="s">
        <v>35</v>
      </c>
      <c r="I349" s="4"/>
      <c r="J349" s="4">
        <v>18</v>
      </c>
      <c r="K349" s="4">
        <v>13</v>
      </c>
      <c r="L349" s="7">
        <f t="shared" si="52"/>
        <v>234</v>
      </c>
      <c r="M349" s="7">
        <f t="shared" si="53"/>
        <v>21.74721189591078</v>
      </c>
      <c r="N349" s="5"/>
      <c r="O349" s="4">
        <v>5692</v>
      </c>
      <c r="P349" s="5"/>
      <c r="Q349" s="4">
        <v>0.6</v>
      </c>
      <c r="R349" s="8">
        <f t="shared" si="50"/>
        <v>742.71078066914504</v>
      </c>
      <c r="S349" s="4">
        <v>1</v>
      </c>
      <c r="T349" s="9">
        <f t="shared" si="54"/>
        <v>742.71078066914504</v>
      </c>
      <c r="U349" s="9">
        <f t="shared" si="20"/>
        <v>0.74271078066914509</v>
      </c>
      <c r="V349" s="5">
        <v>70</v>
      </c>
      <c r="W349" s="7">
        <f t="shared" si="55"/>
        <v>51.989754646840154</v>
      </c>
      <c r="X349" s="5">
        <v>250</v>
      </c>
      <c r="Y349" s="5">
        <v>100</v>
      </c>
      <c r="Z349" s="5">
        <v>250</v>
      </c>
      <c r="AA349" s="2">
        <f t="shared" si="51"/>
        <v>651.98975464684008</v>
      </c>
    </row>
    <row r="350" spans="1:27" ht="28.5" customHeight="1" x14ac:dyDescent="0.25">
      <c r="A350" s="78"/>
      <c r="B350" s="5"/>
      <c r="C350" s="5"/>
      <c r="D350" s="5"/>
      <c r="E350" s="78"/>
      <c r="F350" s="73"/>
      <c r="G350" s="74"/>
      <c r="H350" s="4" t="s">
        <v>66</v>
      </c>
      <c r="I350" s="4"/>
      <c r="J350" s="4">
        <v>27</v>
      </c>
      <c r="K350" s="4">
        <v>18</v>
      </c>
      <c r="L350" s="7">
        <f t="shared" si="52"/>
        <v>486</v>
      </c>
      <c r="M350" s="7">
        <f t="shared" si="53"/>
        <v>45.167286245353161</v>
      </c>
      <c r="N350" s="5"/>
      <c r="O350" s="4">
        <v>8870</v>
      </c>
      <c r="P350" s="5"/>
      <c r="Q350" s="4">
        <v>0.6</v>
      </c>
      <c r="R350" s="8">
        <f t="shared" si="50"/>
        <v>2403.8029739776953</v>
      </c>
      <c r="S350" s="4">
        <v>1</v>
      </c>
      <c r="T350" s="9">
        <f t="shared" si="54"/>
        <v>2403.8029739776953</v>
      </c>
      <c r="U350" s="9">
        <f t="shared" si="20"/>
        <v>2.4038029739776952</v>
      </c>
      <c r="V350" s="5">
        <v>110</v>
      </c>
      <c r="W350" s="7">
        <f t="shared" si="55"/>
        <v>264.41832713754644</v>
      </c>
      <c r="X350" s="5"/>
      <c r="Y350" s="5"/>
      <c r="Z350" s="5"/>
      <c r="AA350" s="2">
        <f t="shared" si="51"/>
        <v>264.41832713754644</v>
      </c>
    </row>
    <row r="351" spans="1:27" ht="28.5" customHeight="1" x14ac:dyDescent="0.25">
      <c r="A351" s="78"/>
      <c r="B351" s="5"/>
      <c r="C351" s="5"/>
      <c r="D351" s="5"/>
      <c r="E351" s="78"/>
      <c r="F351" s="79" t="s">
        <v>492</v>
      </c>
      <c r="G351" s="74"/>
      <c r="H351" s="4" t="s">
        <v>42</v>
      </c>
      <c r="I351" s="4"/>
      <c r="J351" s="4">
        <v>13</v>
      </c>
      <c r="K351" s="4">
        <v>10</v>
      </c>
      <c r="L351" s="7">
        <f t="shared" si="52"/>
        <v>130</v>
      </c>
      <c r="M351" s="7">
        <f t="shared" si="53"/>
        <v>12.0817843866171</v>
      </c>
      <c r="N351" s="5"/>
      <c r="O351" s="4">
        <v>12566</v>
      </c>
      <c r="P351" s="5"/>
      <c r="Q351" s="4">
        <v>0.75</v>
      </c>
      <c r="R351" s="8">
        <f t="shared" si="50"/>
        <v>1138.6477695167287</v>
      </c>
      <c r="S351" s="4">
        <v>1</v>
      </c>
      <c r="T351" s="9">
        <f t="shared" si="54"/>
        <v>1138.6477695167287</v>
      </c>
      <c r="U351" s="9">
        <f t="shared" si="20"/>
        <v>1.1386477695167287</v>
      </c>
      <c r="V351" s="5">
        <v>130</v>
      </c>
      <c r="W351" s="7">
        <f t="shared" si="55"/>
        <v>148.02421003717473</v>
      </c>
      <c r="X351" s="5"/>
      <c r="Y351" s="5"/>
      <c r="Z351" s="5"/>
      <c r="AA351" s="2">
        <f t="shared" si="51"/>
        <v>148.02421003717473</v>
      </c>
    </row>
    <row r="352" spans="1:27" ht="28.5" customHeight="1" x14ac:dyDescent="0.25">
      <c r="A352" s="78"/>
      <c r="B352" s="5"/>
      <c r="C352" s="5"/>
      <c r="D352" s="5"/>
      <c r="E352" s="78"/>
      <c r="F352" s="80"/>
      <c r="G352" s="73"/>
      <c r="H352" s="4" t="s">
        <v>42</v>
      </c>
      <c r="I352" s="4"/>
      <c r="J352" s="4">
        <v>27</v>
      </c>
      <c r="K352" s="4">
        <v>15</v>
      </c>
      <c r="L352" s="7">
        <f t="shared" si="52"/>
        <v>405</v>
      </c>
      <c r="M352" s="7">
        <f t="shared" si="53"/>
        <v>37.639405204460971</v>
      </c>
      <c r="N352" s="5"/>
      <c r="O352" s="4">
        <v>12566</v>
      </c>
      <c r="P352" s="5"/>
      <c r="Q352" s="4">
        <v>0.7</v>
      </c>
      <c r="R352" s="8">
        <f t="shared" si="50"/>
        <v>3310.8373605947959</v>
      </c>
      <c r="S352" s="4">
        <v>1</v>
      </c>
      <c r="T352" s="9">
        <f t="shared" si="54"/>
        <v>3310.8373605947959</v>
      </c>
      <c r="U352" s="9">
        <f t="shared" si="20"/>
        <v>3.3108373605947961</v>
      </c>
      <c r="V352" s="5">
        <v>130</v>
      </c>
      <c r="W352" s="7">
        <f t="shared" si="55"/>
        <v>430.4088568773235</v>
      </c>
      <c r="X352" s="5"/>
      <c r="Y352" s="5"/>
      <c r="Z352" s="5"/>
      <c r="AA352" s="2">
        <f t="shared" si="51"/>
        <v>430.4088568773235</v>
      </c>
    </row>
    <row r="353" spans="1:27" ht="28.5" customHeight="1" x14ac:dyDescent="0.25">
      <c r="A353" s="5">
        <f>MAX($A$9:A352)+1</f>
        <v>230</v>
      </c>
      <c r="B353" s="5"/>
      <c r="C353" s="5"/>
      <c r="D353" s="5"/>
      <c r="E353" s="5"/>
      <c r="F353" s="4" t="s">
        <v>489</v>
      </c>
      <c r="G353" s="4" t="s">
        <v>34</v>
      </c>
      <c r="H353" s="4" t="s">
        <v>42</v>
      </c>
      <c r="I353" s="4" t="s">
        <v>458</v>
      </c>
      <c r="J353" s="4">
        <v>46</v>
      </c>
      <c r="K353" s="4">
        <v>24</v>
      </c>
      <c r="L353" s="7">
        <f t="shared" si="52"/>
        <v>1104</v>
      </c>
      <c r="M353" s="7">
        <f t="shared" si="53"/>
        <v>102.60223048327138</v>
      </c>
      <c r="N353" s="5"/>
      <c r="O353" s="4">
        <v>12566</v>
      </c>
      <c r="P353" s="5"/>
      <c r="Q353" s="4">
        <v>1</v>
      </c>
      <c r="R353" s="8">
        <f t="shared" si="50"/>
        <v>12892.996282527882</v>
      </c>
      <c r="S353" s="4">
        <v>1</v>
      </c>
      <c r="T353" s="9">
        <f t="shared" si="54"/>
        <v>12892.996282527882</v>
      </c>
      <c r="U353" s="9">
        <f t="shared" si="20"/>
        <v>12.892996282527882</v>
      </c>
      <c r="V353" s="5">
        <v>130</v>
      </c>
      <c r="W353" s="7">
        <f t="shared" si="55"/>
        <v>1676.0895167286246</v>
      </c>
      <c r="X353" s="5">
        <v>250</v>
      </c>
      <c r="Y353" s="5">
        <v>100</v>
      </c>
      <c r="Z353" s="5">
        <v>250</v>
      </c>
      <c r="AA353" s="2">
        <f t="shared" si="51"/>
        <v>2276.0895167286244</v>
      </c>
    </row>
    <row r="354" spans="1:27" ht="28.5" customHeight="1" x14ac:dyDescent="0.25">
      <c r="A354" s="5">
        <f>MAX($A$9:A353)+1</f>
        <v>231</v>
      </c>
      <c r="B354" s="5"/>
      <c r="C354" s="5"/>
      <c r="D354" s="5"/>
      <c r="E354" s="5"/>
      <c r="F354" s="4" t="s">
        <v>239</v>
      </c>
      <c r="G354" s="4" t="s">
        <v>34</v>
      </c>
      <c r="H354" s="4" t="s">
        <v>42</v>
      </c>
      <c r="I354" s="4"/>
      <c r="J354" s="4">
        <v>26</v>
      </c>
      <c r="K354" s="4">
        <v>23</v>
      </c>
      <c r="L354" s="7">
        <f t="shared" si="52"/>
        <v>598</v>
      </c>
      <c r="M354" s="7">
        <f t="shared" si="53"/>
        <v>55.576208178438662</v>
      </c>
      <c r="N354" s="5"/>
      <c r="O354" s="4">
        <v>12566</v>
      </c>
      <c r="P354" s="5"/>
      <c r="Q354" s="4">
        <v>0.6</v>
      </c>
      <c r="R354" s="8">
        <f t="shared" si="50"/>
        <v>4190.2237918215615</v>
      </c>
      <c r="S354" s="4">
        <v>1</v>
      </c>
      <c r="T354" s="9">
        <f t="shared" si="54"/>
        <v>4190.2237918215615</v>
      </c>
      <c r="U354" s="9">
        <f t="shared" si="20"/>
        <v>4.1902237918215617</v>
      </c>
      <c r="V354" s="5">
        <v>130</v>
      </c>
      <c r="W354" s="7">
        <f t="shared" si="55"/>
        <v>544.729092936803</v>
      </c>
      <c r="X354" s="5">
        <v>250</v>
      </c>
      <c r="Y354" s="5">
        <v>100</v>
      </c>
      <c r="Z354" s="5">
        <v>250</v>
      </c>
      <c r="AA354" s="2">
        <f t="shared" si="51"/>
        <v>1144.729092936803</v>
      </c>
    </row>
    <row r="355" spans="1:27" ht="28.5" customHeight="1" x14ac:dyDescent="0.25">
      <c r="A355" s="5">
        <f>MAX($A$9:A354)+1</f>
        <v>232</v>
      </c>
      <c r="B355" s="5"/>
      <c r="C355" s="5"/>
      <c r="D355" s="5"/>
      <c r="E355" s="5"/>
      <c r="F355" s="4" t="s">
        <v>240</v>
      </c>
      <c r="G355" s="4"/>
      <c r="H355" s="4" t="s">
        <v>35</v>
      </c>
      <c r="I355" s="4"/>
      <c r="J355" s="4">
        <v>28</v>
      </c>
      <c r="K355" s="4">
        <v>12</v>
      </c>
      <c r="L355" s="7">
        <f t="shared" si="52"/>
        <v>336</v>
      </c>
      <c r="M355" s="7">
        <f t="shared" si="53"/>
        <v>31.226765799256505</v>
      </c>
      <c r="N355" s="5"/>
      <c r="O355" s="4">
        <v>5692</v>
      </c>
      <c r="P355" s="5"/>
      <c r="Q355" s="4">
        <v>0.6</v>
      </c>
      <c r="R355" s="8">
        <f t="shared" si="50"/>
        <v>1066.4565055762082</v>
      </c>
      <c r="S355" s="4">
        <v>1</v>
      </c>
      <c r="T355" s="9">
        <f t="shared" si="54"/>
        <v>1066.4565055762082</v>
      </c>
      <c r="U355" s="9">
        <f t="shared" ref="U355" si="56">SUM(T355/1000)</f>
        <v>1.0664565055762083</v>
      </c>
      <c r="V355" s="5">
        <v>70</v>
      </c>
      <c r="W355" s="7">
        <f t="shared" si="55"/>
        <v>74.651955390334578</v>
      </c>
      <c r="X355" s="5">
        <v>250</v>
      </c>
      <c r="Y355" s="5">
        <v>100</v>
      </c>
      <c r="Z355" s="5">
        <v>250</v>
      </c>
      <c r="AA355" s="2">
        <f t="shared" si="51"/>
        <v>674.65195539033459</v>
      </c>
    </row>
    <row r="356" spans="1:27" ht="28.5" customHeight="1" x14ac:dyDescent="0.25">
      <c r="A356" s="75">
        <f>MAX($A$9:A355)+1</f>
        <v>233</v>
      </c>
      <c r="B356" s="5"/>
      <c r="C356" s="5"/>
      <c r="D356" s="5"/>
      <c r="E356" s="75"/>
      <c r="F356" s="72" t="s">
        <v>241</v>
      </c>
      <c r="G356" s="4" t="s">
        <v>34</v>
      </c>
      <c r="H356" s="4" t="s">
        <v>42</v>
      </c>
      <c r="I356" s="4" t="s">
        <v>458</v>
      </c>
      <c r="J356" s="4">
        <v>26</v>
      </c>
      <c r="K356" s="4">
        <v>30</v>
      </c>
      <c r="L356" s="7">
        <f t="shared" si="52"/>
        <v>780</v>
      </c>
      <c r="M356" s="7">
        <f t="shared" si="53"/>
        <v>72.49070631970261</v>
      </c>
      <c r="N356" s="5"/>
      <c r="O356" s="4">
        <v>12566</v>
      </c>
      <c r="P356" s="5"/>
      <c r="Q356" s="4">
        <v>0.9</v>
      </c>
      <c r="R356" s="8">
        <f t="shared" si="50"/>
        <v>8198.2639405204463</v>
      </c>
      <c r="S356" s="4">
        <v>1</v>
      </c>
      <c r="T356" s="9">
        <f t="shared" si="54"/>
        <v>8198.2639405204463</v>
      </c>
      <c r="U356" s="9">
        <f>SUM(T356/1000)</f>
        <v>8.1982639405204463</v>
      </c>
      <c r="V356" s="5">
        <v>130</v>
      </c>
      <c r="W356" s="7">
        <f t="shared" si="55"/>
        <v>1065.7743122676579</v>
      </c>
      <c r="X356" s="5">
        <v>250</v>
      </c>
      <c r="Y356" s="5">
        <v>100</v>
      </c>
      <c r="Z356" s="5">
        <v>250</v>
      </c>
      <c r="AA356" s="2">
        <f t="shared" si="51"/>
        <v>1665.7743122676579</v>
      </c>
    </row>
    <row r="357" spans="1:27" ht="28.5" customHeight="1" x14ac:dyDescent="0.25">
      <c r="A357" s="76"/>
      <c r="B357" s="5"/>
      <c r="C357" s="5"/>
      <c r="D357" s="5"/>
      <c r="E357" s="76"/>
      <c r="F357" s="73"/>
      <c r="G357" s="4"/>
      <c r="H357" s="4" t="s">
        <v>202</v>
      </c>
      <c r="I357" s="4"/>
      <c r="J357" s="4">
        <v>16</v>
      </c>
      <c r="K357" s="4">
        <v>8</v>
      </c>
      <c r="L357" s="7">
        <f t="shared" si="52"/>
        <v>128</v>
      </c>
      <c r="M357" s="7">
        <f t="shared" si="53"/>
        <v>11.895910780669146</v>
      </c>
      <c r="N357" s="5"/>
      <c r="O357" s="4">
        <v>15488</v>
      </c>
      <c r="P357" s="5"/>
      <c r="Q357" s="4">
        <v>0.85</v>
      </c>
      <c r="R357" s="8">
        <f t="shared" si="50"/>
        <v>1566.0728624535318</v>
      </c>
      <c r="S357" s="4">
        <v>1</v>
      </c>
      <c r="T357" s="9">
        <f t="shared" si="54"/>
        <v>1566.0728624535318</v>
      </c>
      <c r="U357" s="9">
        <f>SUM(T357/1000)</f>
        <v>1.5660728624535318</v>
      </c>
      <c r="V357" s="5">
        <v>170</v>
      </c>
      <c r="W357" s="7">
        <f t="shared" si="55"/>
        <v>266.23238661710042</v>
      </c>
      <c r="X357" s="5"/>
      <c r="Y357" s="5"/>
      <c r="Z357" s="5"/>
      <c r="AA357" s="2">
        <f t="shared" si="51"/>
        <v>266.23238661710042</v>
      </c>
    </row>
    <row r="358" spans="1:27" ht="28.5" customHeight="1" x14ac:dyDescent="0.25">
      <c r="A358" s="78">
        <f>MAX($A$9:A357)+1</f>
        <v>234</v>
      </c>
      <c r="B358" s="5"/>
      <c r="C358" s="5"/>
      <c r="D358" s="5"/>
      <c r="E358" s="78"/>
      <c r="F358" s="77" t="s">
        <v>242</v>
      </c>
      <c r="G358" s="72" t="s">
        <v>34</v>
      </c>
      <c r="H358" s="4" t="s">
        <v>42</v>
      </c>
      <c r="I358" s="4" t="s">
        <v>458</v>
      </c>
      <c r="J358" s="4">
        <v>15</v>
      </c>
      <c r="K358" s="4">
        <v>24</v>
      </c>
      <c r="L358" s="7">
        <f t="shared" si="52"/>
        <v>360</v>
      </c>
      <c r="M358" s="7">
        <f t="shared" si="53"/>
        <v>33.457249070631974</v>
      </c>
      <c r="N358" s="5"/>
      <c r="O358" s="4">
        <v>12566</v>
      </c>
      <c r="P358" s="5"/>
      <c r="Q358" s="4">
        <v>0.9</v>
      </c>
      <c r="R358" s="8">
        <f t="shared" si="50"/>
        <v>3783.8141263940529</v>
      </c>
      <c r="S358" s="4">
        <v>1</v>
      </c>
      <c r="T358" s="9">
        <f t="shared" si="54"/>
        <v>3783.8141263940529</v>
      </c>
      <c r="U358" s="9">
        <f t="shared" ref="U358:U556" si="57">SUM(T358/1000)</f>
        <v>3.783814126394053</v>
      </c>
      <c r="V358" s="5">
        <v>130</v>
      </c>
      <c r="W358" s="7">
        <f t="shared" si="55"/>
        <v>491.89583643122688</v>
      </c>
      <c r="X358" s="5">
        <v>250</v>
      </c>
      <c r="Y358" s="5">
        <v>100</v>
      </c>
      <c r="Z358" s="5">
        <v>250</v>
      </c>
      <c r="AA358" s="2">
        <f t="shared" si="51"/>
        <v>1091.8958364312268</v>
      </c>
    </row>
    <row r="359" spans="1:27" ht="28.5" customHeight="1" x14ac:dyDescent="0.25">
      <c r="A359" s="78"/>
      <c r="B359" s="5"/>
      <c r="C359" s="5"/>
      <c r="D359" s="5"/>
      <c r="E359" s="78"/>
      <c r="F359" s="77"/>
      <c r="G359" s="73"/>
      <c r="H359" s="4" t="s">
        <v>56</v>
      </c>
      <c r="I359" s="4"/>
      <c r="J359" s="4">
        <v>21</v>
      </c>
      <c r="K359" s="4">
        <v>21</v>
      </c>
      <c r="L359" s="7">
        <f t="shared" si="52"/>
        <v>441</v>
      </c>
      <c r="M359" s="7">
        <f t="shared" si="53"/>
        <v>40.985130111524164</v>
      </c>
      <c r="N359" s="5"/>
      <c r="O359" s="4">
        <v>5692</v>
      </c>
      <c r="P359" s="5"/>
      <c r="Q359" s="4">
        <v>0.7</v>
      </c>
      <c r="R359" s="8">
        <f t="shared" si="50"/>
        <v>1633.0115241635688</v>
      </c>
      <c r="S359" s="4">
        <v>1</v>
      </c>
      <c r="T359" s="9">
        <f t="shared" si="54"/>
        <v>1633.0115241635688</v>
      </c>
      <c r="U359" s="9">
        <f t="shared" si="57"/>
        <v>1.6330115241635688</v>
      </c>
      <c r="V359" s="5">
        <v>70</v>
      </c>
      <c r="W359" s="7">
        <f t="shared" si="55"/>
        <v>114.31080669144981</v>
      </c>
      <c r="X359" s="5"/>
      <c r="Y359" s="5"/>
      <c r="Z359" s="5"/>
      <c r="AA359" s="2">
        <f t="shared" si="51"/>
        <v>114.31080669144981</v>
      </c>
    </row>
    <row r="360" spans="1:27" ht="28.5" customHeight="1" x14ac:dyDescent="0.25">
      <c r="A360" s="75">
        <f>MAX($A$9:A359)+1</f>
        <v>235</v>
      </c>
      <c r="B360" s="5"/>
      <c r="C360" s="5"/>
      <c r="D360" s="5"/>
      <c r="E360" s="75"/>
      <c r="F360" s="72" t="s">
        <v>243</v>
      </c>
      <c r="G360" s="72" t="s">
        <v>34</v>
      </c>
      <c r="H360" s="4" t="s">
        <v>42</v>
      </c>
      <c r="I360" s="4"/>
      <c r="J360" s="4">
        <v>20</v>
      </c>
      <c r="K360" s="4">
        <v>10</v>
      </c>
      <c r="L360" s="7">
        <f t="shared" si="52"/>
        <v>200</v>
      </c>
      <c r="M360" s="7">
        <f t="shared" si="53"/>
        <v>18.587360594795541</v>
      </c>
      <c r="N360" s="5"/>
      <c r="O360" s="4">
        <v>12566</v>
      </c>
      <c r="P360" s="5"/>
      <c r="Q360" s="4">
        <v>0.75</v>
      </c>
      <c r="R360" s="8">
        <f t="shared" si="50"/>
        <v>1751.7657992565059</v>
      </c>
      <c r="S360" s="4">
        <v>1</v>
      </c>
      <c r="T360" s="9">
        <f t="shared" si="54"/>
        <v>1751.7657992565059</v>
      </c>
      <c r="U360" s="9">
        <f t="shared" si="57"/>
        <v>1.7517657992565059</v>
      </c>
      <c r="V360" s="5">
        <v>130</v>
      </c>
      <c r="W360" s="7">
        <f t="shared" si="55"/>
        <v>227.72955390334576</v>
      </c>
      <c r="X360" s="5">
        <v>250</v>
      </c>
      <c r="Y360" s="5">
        <v>100</v>
      </c>
      <c r="Z360" s="5">
        <v>250</v>
      </c>
      <c r="AA360" s="2">
        <f t="shared" si="51"/>
        <v>827.72955390334573</v>
      </c>
    </row>
    <row r="361" spans="1:27" ht="28.5" customHeight="1" x14ac:dyDescent="0.25">
      <c r="A361" s="83"/>
      <c r="B361" s="5"/>
      <c r="C361" s="5"/>
      <c r="D361" s="5"/>
      <c r="E361" s="83"/>
      <c r="F361" s="74"/>
      <c r="G361" s="74"/>
      <c r="H361" s="4" t="s">
        <v>35</v>
      </c>
      <c r="I361" s="4"/>
      <c r="J361" s="4">
        <v>35</v>
      </c>
      <c r="K361" s="4">
        <v>10</v>
      </c>
      <c r="L361" s="7">
        <f t="shared" si="52"/>
        <v>350</v>
      </c>
      <c r="M361" s="7">
        <f t="shared" si="53"/>
        <v>32.527881040892197</v>
      </c>
      <c r="N361" s="5"/>
      <c r="O361" s="4">
        <v>5692</v>
      </c>
      <c r="P361" s="5"/>
      <c r="Q361" s="4">
        <v>0.75</v>
      </c>
      <c r="R361" s="8">
        <f t="shared" ref="R361:R419" si="58">SUM(M361*O361*Q361)/100</f>
        <v>1388.6152416356881</v>
      </c>
      <c r="S361" s="4">
        <v>1</v>
      </c>
      <c r="T361" s="9">
        <f t="shared" si="54"/>
        <v>1388.6152416356881</v>
      </c>
      <c r="U361" s="9">
        <f t="shared" si="57"/>
        <v>1.3886152416356881</v>
      </c>
      <c r="V361" s="5">
        <v>70</v>
      </c>
      <c r="W361" s="7">
        <f t="shared" si="55"/>
        <v>97.203066914498166</v>
      </c>
      <c r="X361" s="5"/>
      <c r="Y361" s="5"/>
      <c r="Z361" s="5"/>
      <c r="AA361" s="2">
        <f t="shared" si="51"/>
        <v>97.203066914498166</v>
      </c>
    </row>
    <row r="362" spans="1:27" ht="28.5" customHeight="1" x14ac:dyDescent="0.25">
      <c r="A362" s="83"/>
      <c r="B362" s="5"/>
      <c r="C362" s="5"/>
      <c r="D362" s="5"/>
      <c r="E362" s="83"/>
      <c r="F362" s="74"/>
      <c r="G362" s="74"/>
      <c r="H362" s="4" t="s">
        <v>66</v>
      </c>
      <c r="I362" s="4"/>
      <c r="J362" s="4">
        <v>17</v>
      </c>
      <c r="K362" s="4">
        <v>10</v>
      </c>
      <c r="L362" s="7">
        <f t="shared" si="52"/>
        <v>170</v>
      </c>
      <c r="M362" s="7">
        <f t="shared" si="53"/>
        <v>15.799256505576208</v>
      </c>
      <c r="N362" s="5"/>
      <c r="O362" s="4">
        <v>8870</v>
      </c>
      <c r="P362" s="5"/>
      <c r="Q362" s="4">
        <v>0.75</v>
      </c>
      <c r="R362" s="8">
        <f t="shared" si="58"/>
        <v>1051.0455390334571</v>
      </c>
      <c r="S362" s="4">
        <v>1</v>
      </c>
      <c r="T362" s="9">
        <f t="shared" si="54"/>
        <v>1051.0455390334571</v>
      </c>
      <c r="U362" s="9">
        <f t="shared" si="57"/>
        <v>1.051045539033457</v>
      </c>
      <c r="V362" s="5">
        <v>110</v>
      </c>
      <c r="W362" s="7">
        <f t="shared" si="55"/>
        <v>115.61500929368027</v>
      </c>
      <c r="X362" s="5"/>
      <c r="Y362" s="5"/>
      <c r="Z362" s="5"/>
      <c r="AA362" s="2">
        <f t="shared" si="51"/>
        <v>115.61500929368027</v>
      </c>
    </row>
    <row r="363" spans="1:27" ht="28.5" customHeight="1" x14ac:dyDescent="0.25">
      <c r="A363" s="76"/>
      <c r="B363" s="5"/>
      <c r="C363" s="5"/>
      <c r="D363" s="5"/>
      <c r="E363" s="76"/>
      <c r="F363" s="73"/>
      <c r="G363" s="73"/>
      <c r="H363" s="4" t="s">
        <v>56</v>
      </c>
      <c r="I363" s="4"/>
      <c r="J363" s="4">
        <v>24</v>
      </c>
      <c r="K363" s="4">
        <v>20</v>
      </c>
      <c r="L363" s="7">
        <f t="shared" si="52"/>
        <v>480</v>
      </c>
      <c r="M363" s="7">
        <f t="shared" si="53"/>
        <v>44.609665427509292</v>
      </c>
      <c r="N363" s="5"/>
      <c r="O363" s="4">
        <v>5692</v>
      </c>
      <c r="P363" s="5"/>
      <c r="Q363" s="4">
        <v>0.6</v>
      </c>
      <c r="R363" s="8">
        <f t="shared" si="58"/>
        <v>1523.5092936802973</v>
      </c>
      <c r="S363" s="4">
        <v>1</v>
      </c>
      <c r="T363" s="9">
        <f t="shared" si="54"/>
        <v>1523.5092936802973</v>
      </c>
      <c r="U363" s="9">
        <f t="shared" si="57"/>
        <v>1.5235092936802974</v>
      </c>
      <c r="V363" s="5">
        <v>70</v>
      </c>
      <c r="W363" s="7">
        <f t="shared" si="55"/>
        <v>106.64565055762083</v>
      </c>
      <c r="X363" s="5"/>
      <c r="Y363" s="5"/>
      <c r="Z363" s="5"/>
      <c r="AA363" s="2">
        <f t="shared" si="51"/>
        <v>106.64565055762083</v>
      </c>
    </row>
    <row r="364" spans="1:27" ht="28.5" customHeight="1" x14ac:dyDescent="0.25">
      <c r="A364" s="75">
        <f>MAX($A$9:A363)+1</f>
        <v>236</v>
      </c>
      <c r="B364" s="5"/>
      <c r="C364" s="5"/>
      <c r="D364" s="5"/>
      <c r="E364" s="75"/>
      <c r="F364" s="72" t="s">
        <v>244</v>
      </c>
      <c r="G364" s="72" t="s">
        <v>34</v>
      </c>
      <c r="H364" s="4" t="s">
        <v>35</v>
      </c>
      <c r="I364" s="4"/>
      <c r="J364" s="4">
        <v>24</v>
      </c>
      <c r="K364" s="4">
        <v>20</v>
      </c>
      <c r="L364" s="7">
        <f t="shared" si="52"/>
        <v>480</v>
      </c>
      <c r="M364" s="7">
        <f t="shared" si="53"/>
        <v>44.609665427509292</v>
      </c>
      <c r="N364" s="5"/>
      <c r="O364" s="4">
        <v>5692</v>
      </c>
      <c r="P364" s="5"/>
      <c r="Q364" s="4">
        <v>0.75</v>
      </c>
      <c r="R364" s="8">
        <f t="shared" si="58"/>
        <v>1904.3866171003717</v>
      </c>
      <c r="S364" s="4">
        <v>1</v>
      </c>
      <c r="T364" s="9">
        <f t="shared" si="54"/>
        <v>1904.3866171003717</v>
      </c>
      <c r="U364" s="9">
        <f t="shared" si="57"/>
        <v>1.9043866171003718</v>
      </c>
      <c r="V364" s="5">
        <v>70</v>
      </c>
      <c r="W364" s="7">
        <f t="shared" si="55"/>
        <v>133.30706319702603</v>
      </c>
      <c r="X364" s="5">
        <v>250</v>
      </c>
      <c r="Y364" s="5">
        <v>100</v>
      </c>
      <c r="Z364" s="5">
        <v>1000</v>
      </c>
      <c r="AA364" s="2">
        <f t="shared" si="51"/>
        <v>1483.3070631970261</v>
      </c>
    </row>
    <row r="365" spans="1:27" ht="28.5" customHeight="1" x14ac:dyDescent="0.25">
      <c r="A365" s="83"/>
      <c r="B365" s="5"/>
      <c r="C365" s="5"/>
      <c r="D365" s="5"/>
      <c r="E365" s="83"/>
      <c r="F365" s="74"/>
      <c r="G365" s="73"/>
      <c r="H365" s="12" t="s">
        <v>66</v>
      </c>
      <c r="I365" s="4"/>
      <c r="J365" s="4">
        <v>10</v>
      </c>
      <c r="K365" s="4">
        <v>10</v>
      </c>
      <c r="L365" s="7">
        <f t="shared" si="52"/>
        <v>100</v>
      </c>
      <c r="M365" s="7">
        <f t="shared" si="53"/>
        <v>9.2936802973977706</v>
      </c>
      <c r="N365" s="5"/>
      <c r="O365" s="4">
        <v>8870</v>
      </c>
      <c r="P365" s="5"/>
      <c r="Q365" s="4">
        <v>0.6</v>
      </c>
      <c r="R365" s="8">
        <f t="shared" si="58"/>
        <v>494.60966542750941</v>
      </c>
      <c r="S365" s="4">
        <v>1</v>
      </c>
      <c r="T365" s="9">
        <f t="shared" si="54"/>
        <v>494.60966542750941</v>
      </c>
      <c r="U365" s="9">
        <f t="shared" si="57"/>
        <v>0.49460966542750939</v>
      </c>
      <c r="V365" s="5">
        <v>110</v>
      </c>
      <c r="W365" s="7">
        <f t="shared" si="55"/>
        <v>54.407063197026034</v>
      </c>
      <c r="X365" s="5"/>
      <c r="Y365" s="5"/>
      <c r="Z365" s="5"/>
      <c r="AA365" s="2">
        <f t="shared" si="51"/>
        <v>54.407063197026034</v>
      </c>
    </row>
    <row r="366" spans="1:27" ht="28.5" customHeight="1" x14ac:dyDescent="0.25">
      <c r="A366" s="75">
        <f>MAX($A$9:A365)+1</f>
        <v>237</v>
      </c>
      <c r="B366" s="5"/>
      <c r="C366" s="5"/>
      <c r="D366" s="5"/>
      <c r="E366" s="75"/>
      <c r="F366" s="72" t="s">
        <v>245</v>
      </c>
      <c r="G366" s="72" t="s">
        <v>34</v>
      </c>
      <c r="H366" s="4" t="s">
        <v>42</v>
      </c>
      <c r="I366" s="4"/>
      <c r="J366" s="4">
        <v>10</v>
      </c>
      <c r="K366" s="4">
        <v>10</v>
      </c>
      <c r="L366" s="7">
        <f t="shared" si="52"/>
        <v>100</v>
      </c>
      <c r="M366" s="7">
        <f t="shared" si="53"/>
        <v>9.2936802973977706</v>
      </c>
      <c r="N366" s="5"/>
      <c r="O366" s="4">
        <v>12566</v>
      </c>
      <c r="P366" s="5"/>
      <c r="Q366" s="4">
        <v>0.75</v>
      </c>
      <c r="R366" s="8">
        <f t="shared" si="58"/>
        <v>875.88289962825297</v>
      </c>
      <c r="S366" s="4">
        <v>1</v>
      </c>
      <c r="T366" s="9">
        <f t="shared" si="54"/>
        <v>875.88289962825297</v>
      </c>
      <c r="U366" s="9">
        <f>SUM(T366/1000)</f>
        <v>0.87588289962825294</v>
      </c>
      <c r="V366" s="5">
        <v>130</v>
      </c>
      <c r="W366" s="7">
        <f t="shared" si="55"/>
        <v>113.86477695167288</v>
      </c>
      <c r="X366" s="5">
        <v>250</v>
      </c>
      <c r="Y366" s="5">
        <v>100</v>
      </c>
      <c r="Z366" s="5">
        <v>250</v>
      </c>
      <c r="AA366" s="2">
        <f>SUM(W366:Z366)</f>
        <v>713.86477695167287</v>
      </c>
    </row>
    <row r="367" spans="1:27" ht="28.5" customHeight="1" x14ac:dyDescent="0.25">
      <c r="A367" s="76"/>
      <c r="B367" s="5"/>
      <c r="C367" s="5"/>
      <c r="D367" s="5"/>
      <c r="E367" s="76"/>
      <c r="F367" s="73"/>
      <c r="G367" s="73"/>
      <c r="H367" s="4" t="s">
        <v>56</v>
      </c>
      <c r="I367" s="4"/>
      <c r="J367" s="4">
        <v>30</v>
      </c>
      <c r="K367" s="4">
        <v>10</v>
      </c>
      <c r="L367" s="7">
        <f t="shared" si="52"/>
        <v>300</v>
      </c>
      <c r="M367" s="7">
        <f t="shared" si="53"/>
        <v>27.881040892193308</v>
      </c>
      <c r="N367" s="5"/>
      <c r="O367" s="4">
        <v>5692</v>
      </c>
      <c r="P367" s="5"/>
      <c r="Q367" s="4">
        <v>0.7</v>
      </c>
      <c r="R367" s="8">
        <f t="shared" si="58"/>
        <v>1110.8921933085503</v>
      </c>
      <c r="S367" s="4">
        <v>1</v>
      </c>
      <c r="T367" s="9">
        <f t="shared" si="54"/>
        <v>1110.8921933085503</v>
      </c>
      <c r="U367" s="9">
        <f>SUM(T367/1000)</f>
        <v>1.1108921933085503</v>
      </c>
      <c r="V367" s="5">
        <v>70</v>
      </c>
      <c r="W367" s="7">
        <f t="shared" si="55"/>
        <v>77.762453531598524</v>
      </c>
      <c r="X367" s="5"/>
      <c r="Y367" s="5"/>
      <c r="Z367" s="5"/>
      <c r="AA367" s="2"/>
    </row>
    <row r="368" spans="1:27" ht="28.5" customHeight="1" x14ac:dyDescent="0.25">
      <c r="A368" s="75">
        <f>MAX($A$9:A367)+1</f>
        <v>238</v>
      </c>
      <c r="B368" s="5"/>
      <c r="C368" s="5"/>
      <c r="D368" s="5"/>
      <c r="E368" s="75"/>
      <c r="F368" s="72" t="s">
        <v>246</v>
      </c>
      <c r="G368" s="72"/>
      <c r="H368" s="4" t="s">
        <v>42</v>
      </c>
      <c r="I368" s="4"/>
      <c r="J368" s="4">
        <v>10</v>
      </c>
      <c r="K368" s="4">
        <v>10</v>
      </c>
      <c r="L368" s="7">
        <f t="shared" si="52"/>
        <v>100</v>
      </c>
      <c r="M368" s="7">
        <f t="shared" si="53"/>
        <v>9.2936802973977706</v>
      </c>
      <c r="N368" s="5"/>
      <c r="O368" s="4">
        <v>12566</v>
      </c>
      <c r="P368" s="5"/>
      <c r="Q368" s="4">
        <v>0.75</v>
      </c>
      <c r="R368" s="8">
        <f t="shared" si="58"/>
        <v>875.88289962825297</v>
      </c>
      <c r="S368" s="4">
        <v>1</v>
      </c>
      <c r="T368" s="9">
        <f t="shared" si="54"/>
        <v>875.88289962825297</v>
      </c>
      <c r="U368" s="9">
        <f>SUM(T368/1000)</f>
        <v>0.87588289962825294</v>
      </c>
      <c r="V368" s="5">
        <v>130</v>
      </c>
      <c r="W368" s="7">
        <f t="shared" si="55"/>
        <v>113.86477695167288</v>
      </c>
      <c r="X368" s="5">
        <v>250</v>
      </c>
      <c r="Y368" s="5">
        <v>100</v>
      </c>
      <c r="Z368" s="5">
        <v>250</v>
      </c>
      <c r="AA368" s="2">
        <f>SUM(W368:Z368)</f>
        <v>713.86477695167287</v>
      </c>
    </row>
    <row r="369" spans="1:27" ht="28.5" customHeight="1" x14ac:dyDescent="0.25">
      <c r="A369" s="76"/>
      <c r="B369" s="5"/>
      <c r="C369" s="5"/>
      <c r="D369" s="5"/>
      <c r="E369" s="76"/>
      <c r="F369" s="73"/>
      <c r="G369" s="73"/>
      <c r="H369" s="4" t="s">
        <v>56</v>
      </c>
      <c r="I369" s="4"/>
      <c r="J369" s="4">
        <v>30</v>
      </c>
      <c r="K369" s="4">
        <v>10</v>
      </c>
      <c r="L369" s="7">
        <f t="shared" si="52"/>
        <v>300</v>
      </c>
      <c r="M369" s="7">
        <f t="shared" si="53"/>
        <v>27.881040892193308</v>
      </c>
      <c r="N369" s="5"/>
      <c r="O369" s="4">
        <v>5692</v>
      </c>
      <c r="P369" s="5"/>
      <c r="Q369" s="4">
        <v>0.6</v>
      </c>
      <c r="R369" s="8">
        <f t="shared" si="58"/>
        <v>952.19330855018586</v>
      </c>
      <c r="S369" s="4">
        <v>1</v>
      </c>
      <c r="T369" s="9">
        <f t="shared" si="54"/>
        <v>952.19330855018586</v>
      </c>
      <c r="U369" s="9">
        <f>SUM(T369/1000)</f>
        <v>0.95219330855018591</v>
      </c>
      <c r="V369" s="5">
        <v>70</v>
      </c>
      <c r="W369" s="7">
        <f t="shared" si="55"/>
        <v>66.653531598513013</v>
      </c>
      <c r="X369" s="5"/>
      <c r="Y369" s="5"/>
      <c r="Z369" s="5"/>
      <c r="AA369" s="2"/>
    </row>
    <row r="370" spans="1:27" ht="28.5" customHeight="1" x14ac:dyDescent="0.25">
      <c r="A370" s="78">
        <f>MAX($A$9:A369)+1</f>
        <v>239</v>
      </c>
      <c r="B370" s="5"/>
      <c r="C370" s="5"/>
      <c r="D370" s="5"/>
      <c r="E370" s="78"/>
      <c r="F370" s="77" t="s">
        <v>247</v>
      </c>
      <c r="G370" s="72" t="s">
        <v>34</v>
      </c>
      <c r="H370" s="4" t="s">
        <v>35</v>
      </c>
      <c r="I370" s="4"/>
      <c r="J370" s="4">
        <v>37</v>
      </c>
      <c r="K370" s="4">
        <v>22</v>
      </c>
      <c r="L370" s="7">
        <f t="shared" si="52"/>
        <v>814</v>
      </c>
      <c r="M370" s="7">
        <f t="shared" si="53"/>
        <v>75.65055762081785</v>
      </c>
      <c r="N370" s="5"/>
      <c r="O370" s="4">
        <v>5692</v>
      </c>
      <c r="P370" s="5"/>
      <c r="Q370" s="4">
        <v>0.75</v>
      </c>
      <c r="R370" s="8">
        <f t="shared" si="58"/>
        <v>3229.5223048327143</v>
      </c>
      <c r="S370" s="4">
        <v>1</v>
      </c>
      <c r="T370" s="9">
        <f t="shared" si="54"/>
        <v>3229.5223048327143</v>
      </c>
      <c r="U370" s="9">
        <f t="shared" si="57"/>
        <v>3.2295223048327144</v>
      </c>
      <c r="V370" s="5">
        <v>70</v>
      </c>
      <c r="W370" s="7">
        <f t="shared" si="55"/>
        <v>226.06656133829</v>
      </c>
      <c r="X370" s="5">
        <v>250</v>
      </c>
      <c r="Y370" s="5">
        <v>100</v>
      </c>
      <c r="Z370" s="5">
        <v>250</v>
      </c>
      <c r="AA370" s="2">
        <f t="shared" ref="AA370:AA440" si="59">SUM(W370:Z370)</f>
        <v>826.06656133829006</v>
      </c>
    </row>
    <row r="371" spans="1:27" ht="28.5" customHeight="1" x14ac:dyDescent="0.25">
      <c r="A371" s="78"/>
      <c r="B371" s="5"/>
      <c r="C371" s="5"/>
      <c r="D371" s="5"/>
      <c r="E371" s="78"/>
      <c r="F371" s="77"/>
      <c r="G371" s="73"/>
      <c r="H371" s="4" t="s">
        <v>56</v>
      </c>
      <c r="I371" s="4"/>
      <c r="J371" s="4">
        <v>24</v>
      </c>
      <c r="K371" s="4">
        <v>12</v>
      </c>
      <c r="L371" s="7">
        <f t="shared" si="52"/>
        <v>288</v>
      </c>
      <c r="M371" s="7">
        <f t="shared" si="53"/>
        <v>26.765799256505577</v>
      </c>
      <c r="N371" s="5"/>
      <c r="O371" s="4">
        <v>5692</v>
      </c>
      <c r="P371" s="5"/>
      <c r="Q371" s="4">
        <v>0.75</v>
      </c>
      <c r="R371" s="8">
        <f t="shared" si="58"/>
        <v>1142.6319702602232</v>
      </c>
      <c r="S371" s="4">
        <v>1</v>
      </c>
      <c r="T371" s="9">
        <f t="shared" si="54"/>
        <v>1142.6319702602232</v>
      </c>
      <c r="U371" s="9">
        <f t="shared" si="57"/>
        <v>1.1426319702602232</v>
      </c>
      <c r="V371" s="5">
        <v>70</v>
      </c>
      <c r="W371" s="7">
        <f t="shared" si="55"/>
        <v>79.984237918215626</v>
      </c>
      <c r="X371" s="5"/>
      <c r="Y371" s="5"/>
      <c r="Z371" s="5"/>
      <c r="AA371" s="2">
        <f t="shared" si="59"/>
        <v>79.984237918215626</v>
      </c>
    </row>
    <row r="372" spans="1:27" ht="28.5" customHeight="1" x14ac:dyDescent="0.25">
      <c r="A372" s="78">
        <f>MAX($A$9:A371)+1</f>
        <v>240</v>
      </c>
      <c r="B372" s="5"/>
      <c r="C372" s="5"/>
      <c r="D372" s="5"/>
      <c r="E372" s="75"/>
      <c r="F372" s="77" t="s">
        <v>248</v>
      </c>
      <c r="G372" s="72" t="s">
        <v>34</v>
      </c>
      <c r="H372" s="4" t="s">
        <v>56</v>
      </c>
      <c r="I372" s="4"/>
      <c r="J372" s="4">
        <v>28</v>
      </c>
      <c r="K372" s="4">
        <v>22</v>
      </c>
      <c r="L372" s="7">
        <f t="shared" si="52"/>
        <v>616</v>
      </c>
      <c r="M372" s="7">
        <f t="shared" si="53"/>
        <v>57.249070631970262</v>
      </c>
      <c r="N372" s="5"/>
      <c r="O372" s="4">
        <v>5692</v>
      </c>
      <c r="P372" s="5"/>
      <c r="Q372" s="4">
        <v>0.75</v>
      </c>
      <c r="R372" s="8">
        <f t="shared" si="58"/>
        <v>2443.9628252788107</v>
      </c>
      <c r="S372" s="4">
        <v>1</v>
      </c>
      <c r="T372" s="9">
        <f t="shared" si="54"/>
        <v>2443.9628252788107</v>
      </c>
      <c r="U372" s="9">
        <f t="shared" si="57"/>
        <v>2.4439628252788106</v>
      </c>
      <c r="V372" s="5">
        <v>70</v>
      </c>
      <c r="W372" s="7">
        <f t="shared" si="55"/>
        <v>171.07739776951675</v>
      </c>
      <c r="X372" s="5">
        <v>250</v>
      </c>
      <c r="Y372" s="5">
        <v>100</v>
      </c>
      <c r="Z372" s="5">
        <v>250</v>
      </c>
      <c r="AA372" s="2">
        <f t="shared" si="59"/>
        <v>771.07739776951678</v>
      </c>
    </row>
    <row r="373" spans="1:27" ht="28.5" customHeight="1" x14ac:dyDescent="0.25">
      <c r="A373" s="78"/>
      <c r="B373" s="5"/>
      <c r="C373" s="5"/>
      <c r="D373" s="5"/>
      <c r="E373" s="83"/>
      <c r="F373" s="77"/>
      <c r="G373" s="74"/>
      <c r="H373" s="4" t="s">
        <v>42</v>
      </c>
      <c r="I373" s="4" t="s">
        <v>458</v>
      </c>
      <c r="J373" s="4">
        <v>23</v>
      </c>
      <c r="K373" s="4">
        <v>12</v>
      </c>
      <c r="L373" s="7">
        <f t="shared" si="52"/>
        <v>276</v>
      </c>
      <c r="M373" s="7">
        <f t="shared" si="53"/>
        <v>25.650557620817846</v>
      </c>
      <c r="N373" s="5"/>
      <c r="O373" s="4">
        <v>12566</v>
      </c>
      <c r="P373" s="5"/>
      <c r="Q373" s="4">
        <v>0.85</v>
      </c>
      <c r="R373" s="8">
        <f t="shared" si="58"/>
        <v>2739.7617100371745</v>
      </c>
      <c r="S373" s="4">
        <v>1</v>
      </c>
      <c r="T373" s="9">
        <f t="shared" si="54"/>
        <v>2739.7617100371745</v>
      </c>
      <c r="U373" s="9">
        <f t="shared" si="57"/>
        <v>2.7397617100371745</v>
      </c>
      <c r="V373" s="5">
        <v>130</v>
      </c>
      <c r="W373" s="7">
        <f t="shared" si="55"/>
        <v>356.16902230483271</v>
      </c>
      <c r="X373" s="5"/>
      <c r="Y373" s="5"/>
      <c r="Z373" s="5"/>
      <c r="AA373" s="2">
        <f t="shared" si="59"/>
        <v>356.16902230483271</v>
      </c>
    </row>
    <row r="374" spans="1:27" ht="28.5" customHeight="1" x14ac:dyDescent="0.25">
      <c r="A374" s="78"/>
      <c r="B374" s="5"/>
      <c r="C374" s="5"/>
      <c r="D374" s="5"/>
      <c r="E374" s="76"/>
      <c r="F374" s="77"/>
      <c r="G374" s="73"/>
      <c r="H374" s="4" t="s">
        <v>35</v>
      </c>
      <c r="I374" s="4"/>
      <c r="J374" s="4">
        <v>24</v>
      </c>
      <c r="K374" s="4">
        <v>12</v>
      </c>
      <c r="L374" s="7">
        <f t="shared" si="52"/>
        <v>288</v>
      </c>
      <c r="M374" s="7">
        <f t="shared" si="53"/>
        <v>26.765799256505577</v>
      </c>
      <c r="N374" s="5"/>
      <c r="O374" s="4">
        <v>5692</v>
      </c>
      <c r="P374" s="5"/>
      <c r="Q374" s="4">
        <v>0.75</v>
      </c>
      <c r="R374" s="8">
        <f t="shared" si="58"/>
        <v>1142.6319702602232</v>
      </c>
      <c r="S374" s="4">
        <v>1</v>
      </c>
      <c r="T374" s="9">
        <f t="shared" si="54"/>
        <v>1142.6319702602232</v>
      </c>
      <c r="U374" s="9">
        <f t="shared" si="57"/>
        <v>1.1426319702602232</v>
      </c>
      <c r="V374" s="5">
        <v>70</v>
      </c>
      <c r="W374" s="7">
        <f t="shared" si="55"/>
        <v>79.984237918215626</v>
      </c>
      <c r="X374" s="5"/>
      <c r="Y374" s="5"/>
      <c r="Z374" s="5"/>
      <c r="AA374" s="2">
        <f t="shared" si="59"/>
        <v>79.984237918215626</v>
      </c>
    </row>
    <row r="375" spans="1:27" ht="28.5" customHeight="1" x14ac:dyDescent="0.25">
      <c r="A375" s="5">
        <f>MAX($A$9:A374)+1</f>
        <v>241</v>
      </c>
      <c r="B375" s="5"/>
      <c r="C375" s="5"/>
      <c r="D375" s="5"/>
      <c r="E375" s="13"/>
      <c r="F375" s="4" t="s">
        <v>474</v>
      </c>
      <c r="G375" s="4" t="s">
        <v>34</v>
      </c>
      <c r="H375" s="4" t="s">
        <v>56</v>
      </c>
      <c r="I375" s="4"/>
      <c r="J375" s="4">
        <v>26</v>
      </c>
      <c r="K375" s="4">
        <v>18</v>
      </c>
      <c r="L375" s="7">
        <f t="shared" si="52"/>
        <v>468</v>
      </c>
      <c r="M375" s="7">
        <f t="shared" si="53"/>
        <v>43.494423791821561</v>
      </c>
      <c r="N375" s="5"/>
      <c r="O375" s="4">
        <v>5692</v>
      </c>
      <c r="P375" s="5"/>
      <c r="Q375" s="4">
        <v>0.75</v>
      </c>
      <c r="R375" s="8">
        <f t="shared" si="58"/>
        <v>1856.7769516728627</v>
      </c>
      <c r="S375" s="4">
        <v>1</v>
      </c>
      <c r="T375" s="9">
        <f t="shared" si="54"/>
        <v>1856.7769516728627</v>
      </c>
      <c r="U375" s="9">
        <f t="shared" ref="U375" si="60">SUM(T375/1000)</f>
        <v>1.8567769516728627</v>
      </c>
      <c r="V375" s="5">
        <v>70</v>
      </c>
      <c r="W375" s="7">
        <f t="shared" si="55"/>
        <v>129.97438661710038</v>
      </c>
      <c r="X375" s="5"/>
      <c r="Y375" s="5"/>
      <c r="Z375" s="5"/>
      <c r="AA375" s="2">
        <f t="shared" si="59"/>
        <v>129.97438661710038</v>
      </c>
    </row>
    <row r="376" spans="1:27" ht="28.5" customHeight="1" x14ac:dyDescent="0.25">
      <c r="A376" s="5">
        <f>MAX($A$9:A375)+1</f>
        <v>242</v>
      </c>
      <c r="B376" s="5"/>
      <c r="C376" s="5"/>
      <c r="D376" s="5"/>
      <c r="E376" s="5"/>
      <c r="F376" s="4" t="s">
        <v>249</v>
      </c>
      <c r="G376" s="4" t="s">
        <v>34</v>
      </c>
      <c r="H376" s="4" t="s">
        <v>42</v>
      </c>
      <c r="I376" s="4" t="s">
        <v>458</v>
      </c>
      <c r="J376" s="4">
        <v>37</v>
      </c>
      <c r="K376" s="4">
        <v>30</v>
      </c>
      <c r="L376" s="7">
        <f t="shared" si="52"/>
        <v>1110</v>
      </c>
      <c r="M376" s="7">
        <f t="shared" si="53"/>
        <v>103.15985130111524</v>
      </c>
      <c r="N376" s="5"/>
      <c r="O376" s="4">
        <v>12566</v>
      </c>
      <c r="P376" s="5"/>
      <c r="Q376" s="4">
        <v>0.85</v>
      </c>
      <c r="R376" s="8">
        <f t="shared" si="58"/>
        <v>11018.60687732342</v>
      </c>
      <c r="S376" s="4">
        <v>1</v>
      </c>
      <c r="T376" s="9">
        <f t="shared" si="54"/>
        <v>11018.60687732342</v>
      </c>
      <c r="U376" s="9">
        <f t="shared" si="57"/>
        <v>11.018606877323419</v>
      </c>
      <c r="V376" s="5">
        <v>130</v>
      </c>
      <c r="W376" s="7">
        <f t="shared" si="55"/>
        <v>1432.4188940520446</v>
      </c>
      <c r="X376" s="5">
        <v>250</v>
      </c>
      <c r="Y376" s="5">
        <v>100</v>
      </c>
      <c r="Z376" s="5">
        <v>250</v>
      </c>
      <c r="AA376" s="2">
        <f t="shared" si="59"/>
        <v>2032.4188940520446</v>
      </c>
    </row>
    <row r="377" spans="1:27" ht="28.5" customHeight="1" x14ac:dyDescent="0.25">
      <c r="A377" s="75">
        <f>MAX($A$9:A376)+1</f>
        <v>243</v>
      </c>
      <c r="B377" s="5"/>
      <c r="C377" s="5"/>
      <c r="D377" s="5"/>
      <c r="E377" s="75"/>
      <c r="F377" s="72" t="s">
        <v>250</v>
      </c>
      <c r="G377" s="72" t="s">
        <v>34</v>
      </c>
      <c r="H377" s="4" t="s">
        <v>56</v>
      </c>
      <c r="I377" s="4"/>
      <c r="J377" s="4">
        <v>32</v>
      </c>
      <c r="K377" s="4">
        <v>12</v>
      </c>
      <c r="L377" s="7">
        <f t="shared" si="52"/>
        <v>384</v>
      </c>
      <c r="M377" s="7">
        <f t="shared" si="53"/>
        <v>35.687732342007436</v>
      </c>
      <c r="N377" s="5"/>
      <c r="O377" s="4">
        <v>5692</v>
      </c>
      <c r="P377" s="5"/>
      <c r="Q377" s="4">
        <v>0.7</v>
      </c>
      <c r="R377" s="8">
        <f t="shared" si="58"/>
        <v>1421.9420074349441</v>
      </c>
      <c r="S377" s="4">
        <v>1</v>
      </c>
      <c r="T377" s="9">
        <f t="shared" si="54"/>
        <v>1421.9420074349441</v>
      </c>
      <c r="U377" s="9">
        <f t="shared" si="57"/>
        <v>1.421942007434944</v>
      </c>
      <c r="V377" s="5">
        <v>70</v>
      </c>
      <c r="W377" s="7">
        <f t="shared" si="55"/>
        <v>99.535940520446076</v>
      </c>
      <c r="X377" s="5">
        <v>250</v>
      </c>
      <c r="Y377" s="5">
        <v>100</v>
      </c>
      <c r="Z377" s="5">
        <v>1000</v>
      </c>
      <c r="AA377" s="2">
        <f t="shared" si="59"/>
        <v>1449.535940520446</v>
      </c>
    </row>
    <row r="378" spans="1:27" ht="28.5" customHeight="1" x14ac:dyDescent="0.25">
      <c r="A378" s="83"/>
      <c r="B378" s="10"/>
      <c r="C378" s="10"/>
      <c r="D378" s="10"/>
      <c r="E378" s="83"/>
      <c r="F378" s="74"/>
      <c r="G378" s="73"/>
      <c r="H378" s="12" t="s">
        <v>35</v>
      </c>
      <c r="I378" s="12"/>
      <c r="J378" s="12">
        <v>17</v>
      </c>
      <c r="K378" s="4">
        <v>13</v>
      </c>
      <c r="L378" s="7">
        <f t="shared" si="52"/>
        <v>221</v>
      </c>
      <c r="M378" s="7">
        <f t="shared" si="53"/>
        <v>20.539033457249072</v>
      </c>
      <c r="N378" s="5"/>
      <c r="O378" s="4">
        <v>5692</v>
      </c>
      <c r="P378" s="5"/>
      <c r="Q378" s="4">
        <v>0.7</v>
      </c>
      <c r="R378" s="8">
        <f t="shared" si="58"/>
        <v>818.35724907063195</v>
      </c>
      <c r="S378" s="4">
        <v>1</v>
      </c>
      <c r="T378" s="9">
        <f t="shared" si="54"/>
        <v>818.35724907063195</v>
      </c>
      <c r="U378" s="9">
        <f>SUM(T378/1000)</f>
        <v>0.8183572490706319</v>
      </c>
      <c r="V378" s="5">
        <v>70</v>
      </c>
      <c r="W378" s="7">
        <f t="shared" si="55"/>
        <v>57.285007434944234</v>
      </c>
      <c r="X378" s="5"/>
      <c r="Y378" s="5"/>
      <c r="Z378" s="5"/>
      <c r="AA378" s="2">
        <f>SUM(W378:Z378)</f>
        <v>57.285007434944234</v>
      </c>
    </row>
    <row r="379" spans="1:27" ht="28.5" customHeight="1" x14ac:dyDescent="0.25">
      <c r="A379" s="5">
        <f>MAX($A$9:A378)+1</f>
        <v>244</v>
      </c>
      <c r="B379" s="5"/>
      <c r="C379" s="5"/>
      <c r="D379" s="5"/>
      <c r="E379" s="6"/>
      <c r="F379" s="4" t="s">
        <v>251</v>
      </c>
      <c r="G379" s="4"/>
      <c r="H379" s="4" t="s">
        <v>56</v>
      </c>
      <c r="I379" s="4"/>
      <c r="J379" s="4">
        <v>32</v>
      </c>
      <c r="K379" s="4">
        <v>12</v>
      </c>
      <c r="L379" s="7">
        <f t="shared" si="52"/>
        <v>384</v>
      </c>
      <c r="M379" s="7">
        <f t="shared" si="53"/>
        <v>35.687732342007436</v>
      </c>
      <c r="N379" s="5"/>
      <c r="O379" s="4">
        <v>5692</v>
      </c>
      <c r="P379" s="5"/>
      <c r="Q379" s="4">
        <v>0.75</v>
      </c>
      <c r="R379" s="8">
        <f t="shared" si="58"/>
        <v>1523.5092936802973</v>
      </c>
      <c r="S379" s="4">
        <v>1</v>
      </c>
      <c r="T379" s="9">
        <f t="shared" si="54"/>
        <v>1523.5092936802973</v>
      </c>
      <c r="U379" s="9">
        <f>SUM(T379/1000)</f>
        <v>1.5235092936802974</v>
      </c>
      <c r="V379" s="5">
        <v>70</v>
      </c>
      <c r="W379" s="7">
        <f t="shared" si="55"/>
        <v>106.64565055762083</v>
      </c>
      <c r="X379" s="5">
        <v>250</v>
      </c>
      <c r="Y379" s="5">
        <v>100</v>
      </c>
      <c r="Z379" s="5">
        <v>250</v>
      </c>
      <c r="AA379" s="2">
        <f>SUM(W379:Z379)</f>
        <v>706.6456505576208</v>
      </c>
    </row>
    <row r="380" spans="1:27" ht="28.5" customHeight="1" x14ac:dyDescent="0.25">
      <c r="A380" s="5">
        <f>MAX($A$9:A379)+1</f>
        <v>245</v>
      </c>
      <c r="B380" s="5"/>
      <c r="C380" s="5"/>
      <c r="D380" s="5"/>
      <c r="E380" s="5"/>
      <c r="F380" s="4" t="s">
        <v>252</v>
      </c>
      <c r="G380" s="4" t="s">
        <v>34</v>
      </c>
      <c r="H380" s="4" t="s">
        <v>35</v>
      </c>
      <c r="I380" s="4"/>
      <c r="J380" s="4">
        <v>17</v>
      </c>
      <c r="K380" s="4">
        <v>13</v>
      </c>
      <c r="L380" s="7">
        <f t="shared" si="52"/>
        <v>221</v>
      </c>
      <c r="M380" s="7">
        <f t="shared" si="53"/>
        <v>20.539033457249072</v>
      </c>
      <c r="N380" s="5"/>
      <c r="O380" s="4">
        <v>5692</v>
      </c>
      <c r="P380" s="5"/>
      <c r="Q380" s="4">
        <v>0.7</v>
      </c>
      <c r="R380" s="8">
        <f t="shared" si="58"/>
        <v>818.35724907063195</v>
      </c>
      <c r="S380" s="4">
        <v>1</v>
      </c>
      <c r="T380" s="9">
        <f t="shared" si="54"/>
        <v>818.35724907063195</v>
      </c>
      <c r="U380" s="9">
        <f t="shared" si="57"/>
        <v>0.8183572490706319</v>
      </c>
      <c r="V380" s="5">
        <v>70</v>
      </c>
      <c r="W380" s="7">
        <f t="shared" si="55"/>
        <v>57.285007434944234</v>
      </c>
      <c r="X380" s="5">
        <v>250</v>
      </c>
      <c r="Y380" s="5">
        <v>100</v>
      </c>
      <c r="Z380" s="5">
        <v>250</v>
      </c>
      <c r="AA380" s="2">
        <f t="shared" si="59"/>
        <v>657.28500743494419</v>
      </c>
    </row>
    <row r="381" spans="1:27" ht="28.5" customHeight="1" x14ac:dyDescent="0.25">
      <c r="A381" s="5">
        <f>MAX($A$9:A380)+1</f>
        <v>246</v>
      </c>
      <c r="B381" s="5"/>
      <c r="C381" s="5"/>
      <c r="D381" s="5"/>
      <c r="E381" s="5"/>
      <c r="F381" s="4" t="s">
        <v>254</v>
      </c>
      <c r="G381" s="4" t="s">
        <v>34</v>
      </c>
      <c r="H381" s="4" t="s">
        <v>56</v>
      </c>
      <c r="I381" s="4"/>
      <c r="J381" s="4">
        <v>42</v>
      </c>
      <c r="K381" s="4">
        <v>12</v>
      </c>
      <c r="L381" s="7">
        <f t="shared" si="52"/>
        <v>504</v>
      </c>
      <c r="M381" s="7">
        <f t="shared" si="53"/>
        <v>46.840148698884761</v>
      </c>
      <c r="N381" s="5"/>
      <c r="O381" s="4">
        <v>5692</v>
      </c>
      <c r="P381" s="5"/>
      <c r="Q381" s="4">
        <v>0.7</v>
      </c>
      <c r="R381" s="8">
        <f t="shared" si="58"/>
        <v>1866.2988847583642</v>
      </c>
      <c r="S381" s="4">
        <v>1</v>
      </c>
      <c r="T381" s="9">
        <f t="shared" si="54"/>
        <v>1866.2988847583642</v>
      </c>
      <c r="U381" s="9">
        <f t="shared" ref="U381" si="61">SUM(T381/1000)</f>
        <v>1.8662988847583641</v>
      </c>
      <c r="V381" s="5">
        <v>70</v>
      </c>
      <c r="W381" s="7">
        <f t="shared" si="55"/>
        <v>130.64092193308548</v>
      </c>
      <c r="X381" s="5">
        <v>250</v>
      </c>
      <c r="Y381" s="5">
        <v>100</v>
      </c>
      <c r="Z381" s="5">
        <v>250</v>
      </c>
      <c r="AA381" s="2">
        <f t="shared" si="59"/>
        <v>730.64092193308545</v>
      </c>
    </row>
    <row r="382" spans="1:27" ht="28.5" customHeight="1" x14ac:dyDescent="0.25">
      <c r="A382" s="5">
        <f>MAX($A$9:A381)+1</f>
        <v>247</v>
      </c>
      <c r="B382" s="5"/>
      <c r="C382" s="5"/>
      <c r="D382" s="5"/>
      <c r="E382" s="5"/>
      <c r="F382" s="4" t="s">
        <v>253</v>
      </c>
      <c r="G382" s="4" t="s">
        <v>34</v>
      </c>
      <c r="H382" s="4" t="s">
        <v>56</v>
      </c>
      <c r="I382" s="4"/>
      <c r="J382" s="4">
        <v>42</v>
      </c>
      <c r="K382" s="4">
        <v>12</v>
      </c>
      <c r="L382" s="7">
        <f t="shared" si="52"/>
        <v>504</v>
      </c>
      <c r="M382" s="7">
        <f t="shared" si="53"/>
        <v>46.840148698884761</v>
      </c>
      <c r="N382" s="5"/>
      <c r="O382" s="4">
        <v>5692</v>
      </c>
      <c r="P382" s="5"/>
      <c r="Q382" s="4">
        <v>0.7</v>
      </c>
      <c r="R382" s="8">
        <f t="shared" si="58"/>
        <v>1866.2988847583642</v>
      </c>
      <c r="S382" s="4">
        <v>1</v>
      </c>
      <c r="T382" s="9">
        <f t="shared" si="54"/>
        <v>1866.2988847583642</v>
      </c>
      <c r="U382" s="9">
        <f>SUM(T382/1000)</f>
        <v>1.8662988847583641</v>
      </c>
      <c r="V382" s="5">
        <v>70</v>
      </c>
      <c r="W382" s="7">
        <f t="shared" si="55"/>
        <v>130.64092193308548</v>
      </c>
      <c r="X382" s="5">
        <v>250</v>
      </c>
      <c r="Y382" s="5">
        <v>100</v>
      </c>
      <c r="Z382" s="5">
        <v>250</v>
      </c>
      <c r="AA382" s="2">
        <f>SUM(W382:Z382)</f>
        <v>730.64092193308545</v>
      </c>
    </row>
    <row r="383" spans="1:27" ht="28.5" customHeight="1" x14ac:dyDescent="0.25">
      <c r="A383" s="5">
        <f>MAX($A$9:A382)+1</f>
        <v>248</v>
      </c>
      <c r="B383" s="5"/>
      <c r="C383" s="5"/>
      <c r="D383" s="5"/>
      <c r="E383" s="5"/>
      <c r="F383" s="4" t="s">
        <v>255</v>
      </c>
      <c r="G383" s="4" t="s">
        <v>34</v>
      </c>
      <c r="H383" s="4" t="s">
        <v>35</v>
      </c>
      <c r="I383" s="4"/>
      <c r="J383" s="4">
        <v>14</v>
      </c>
      <c r="K383" s="4">
        <v>11</v>
      </c>
      <c r="L383" s="7">
        <f t="shared" si="52"/>
        <v>154</v>
      </c>
      <c r="M383" s="7">
        <f t="shared" si="53"/>
        <v>14.312267657992566</v>
      </c>
      <c r="N383" s="5"/>
      <c r="O383" s="4">
        <v>5692</v>
      </c>
      <c r="P383" s="5"/>
      <c r="Q383" s="4">
        <v>0.6</v>
      </c>
      <c r="R383" s="8">
        <f t="shared" si="58"/>
        <v>488.79256505576211</v>
      </c>
      <c r="S383" s="4">
        <v>1</v>
      </c>
      <c r="T383" s="9">
        <f t="shared" si="54"/>
        <v>488.79256505576211</v>
      </c>
      <c r="U383" s="9">
        <f t="shared" si="57"/>
        <v>0.48879256505576213</v>
      </c>
      <c r="V383" s="5">
        <v>70</v>
      </c>
      <c r="W383" s="7">
        <f t="shared" si="55"/>
        <v>34.21547955390335</v>
      </c>
      <c r="X383" s="5">
        <v>250</v>
      </c>
      <c r="Y383" s="5">
        <v>100</v>
      </c>
      <c r="Z383" s="5">
        <v>1000</v>
      </c>
      <c r="AA383" s="2">
        <f t="shared" si="59"/>
        <v>1384.2154795539034</v>
      </c>
    </row>
    <row r="384" spans="1:27" ht="28.5" customHeight="1" x14ac:dyDescent="0.25">
      <c r="A384" s="5">
        <f>MAX($A$9:A383)+1</f>
        <v>249</v>
      </c>
      <c r="B384" s="5"/>
      <c r="C384" s="5"/>
      <c r="D384" s="5"/>
      <c r="E384" s="5"/>
      <c r="F384" s="4" t="s">
        <v>256</v>
      </c>
      <c r="G384" s="4"/>
      <c r="H384" s="4" t="s">
        <v>56</v>
      </c>
      <c r="I384" s="4"/>
      <c r="J384" s="4">
        <v>33</v>
      </c>
      <c r="K384" s="4">
        <v>17</v>
      </c>
      <c r="L384" s="7">
        <f t="shared" si="52"/>
        <v>561</v>
      </c>
      <c r="M384" s="7">
        <f t="shared" si="53"/>
        <v>52.137546468401489</v>
      </c>
      <c r="N384" s="5"/>
      <c r="O384" s="4">
        <v>5692</v>
      </c>
      <c r="P384" s="5"/>
      <c r="Q384" s="4">
        <v>0.75</v>
      </c>
      <c r="R384" s="8">
        <f t="shared" si="58"/>
        <v>2225.7518587360596</v>
      </c>
      <c r="S384" s="4">
        <v>1</v>
      </c>
      <c r="T384" s="9">
        <f t="shared" si="54"/>
        <v>2225.7518587360596</v>
      </c>
      <c r="U384" s="9">
        <f>SUM(T384/1000)</f>
        <v>2.2257518587360594</v>
      </c>
      <c r="V384" s="5">
        <v>70</v>
      </c>
      <c r="W384" s="7">
        <f t="shared" si="55"/>
        <v>155.80263011152417</v>
      </c>
      <c r="X384" s="5">
        <v>250</v>
      </c>
      <c r="Y384" s="5">
        <v>100</v>
      </c>
      <c r="Z384" s="5">
        <v>250</v>
      </c>
      <c r="AA384" s="2">
        <f>SUM(W384:Z384)</f>
        <v>755.80263011152419</v>
      </c>
    </row>
    <row r="385" spans="1:27" ht="28.5" customHeight="1" x14ac:dyDescent="0.25">
      <c r="A385" s="75">
        <f>MAX($A$9:A384)+1</f>
        <v>250</v>
      </c>
      <c r="B385" s="5"/>
      <c r="C385" s="5"/>
      <c r="D385" s="5"/>
      <c r="E385" s="75"/>
      <c r="F385" s="72" t="s">
        <v>257</v>
      </c>
      <c r="G385" s="72" t="s">
        <v>34</v>
      </c>
      <c r="H385" s="4" t="s">
        <v>42</v>
      </c>
      <c r="I385" s="4" t="s">
        <v>458</v>
      </c>
      <c r="J385" s="4">
        <v>19</v>
      </c>
      <c r="K385" s="4">
        <v>17</v>
      </c>
      <c r="L385" s="7">
        <f t="shared" si="52"/>
        <v>323</v>
      </c>
      <c r="M385" s="7">
        <f t="shared" si="53"/>
        <v>30.018587360594797</v>
      </c>
      <c r="N385" s="5"/>
      <c r="O385" s="4">
        <v>12566</v>
      </c>
      <c r="P385" s="5"/>
      <c r="Q385" s="4">
        <v>0.9</v>
      </c>
      <c r="R385" s="8">
        <f t="shared" si="58"/>
        <v>3394.922118959108</v>
      </c>
      <c r="S385" s="4">
        <v>1</v>
      </c>
      <c r="T385" s="9">
        <f t="shared" si="54"/>
        <v>3394.922118959108</v>
      </c>
      <c r="U385" s="9">
        <f t="shared" si="57"/>
        <v>3.3949221189591081</v>
      </c>
      <c r="V385" s="5">
        <v>130</v>
      </c>
      <c r="W385" s="7">
        <f t="shared" si="55"/>
        <v>441.33987546468404</v>
      </c>
      <c r="X385" s="5">
        <v>250</v>
      </c>
      <c r="Y385" s="5">
        <v>100</v>
      </c>
      <c r="Z385" s="5">
        <v>1000</v>
      </c>
      <c r="AA385" s="2">
        <f t="shared" si="59"/>
        <v>1791.3398754646842</v>
      </c>
    </row>
    <row r="386" spans="1:27" ht="28.5" customHeight="1" x14ac:dyDescent="0.25">
      <c r="A386" s="76"/>
      <c r="B386" s="5"/>
      <c r="C386" s="5"/>
      <c r="D386" s="5"/>
      <c r="E386" s="76"/>
      <c r="F386" s="73"/>
      <c r="G386" s="73"/>
      <c r="H386" s="4" t="s">
        <v>56</v>
      </c>
      <c r="I386" s="4"/>
      <c r="J386" s="4">
        <v>20</v>
      </c>
      <c r="K386" s="4">
        <v>17</v>
      </c>
      <c r="L386" s="7">
        <f t="shared" si="52"/>
        <v>340</v>
      </c>
      <c r="M386" s="7">
        <f t="shared" si="53"/>
        <v>31.598513011152416</v>
      </c>
      <c r="N386" s="5"/>
      <c r="O386" s="4">
        <v>5692</v>
      </c>
      <c r="P386" s="5"/>
      <c r="Q386" s="4">
        <v>0.6</v>
      </c>
      <c r="R386" s="8">
        <f t="shared" si="58"/>
        <v>1079.1524163568774</v>
      </c>
      <c r="S386" s="4">
        <v>1</v>
      </c>
      <c r="T386" s="9">
        <f t="shared" si="54"/>
        <v>1079.1524163568774</v>
      </c>
      <c r="U386" s="9">
        <f t="shared" si="57"/>
        <v>1.0791524163568775</v>
      </c>
      <c r="V386" s="5">
        <v>70</v>
      </c>
      <c r="W386" s="7">
        <f t="shared" si="55"/>
        <v>75.540669144981422</v>
      </c>
      <c r="X386" s="5"/>
      <c r="Y386" s="5"/>
      <c r="Z386" s="5"/>
      <c r="AA386" s="2">
        <f t="shared" si="59"/>
        <v>75.540669144981422</v>
      </c>
    </row>
    <row r="387" spans="1:27" ht="28.5" customHeight="1" x14ac:dyDescent="0.25">
      <c r="A387" s="5">
        <f>MAX($A$9:A386)+1</f>
        <v>251</v>
      </c>
      <c r="B387" s="5"/>
      <c r="C387" s="5"/>
      <c r="D387" s="5"/>
      <c r="E387" s="5"/>
      <c r="F387" s="4" t="s">
        <v>258</v>
      </c>
      <c r="G387" s="4" t="s">
        <v>34</v>
      </c>
      <c r="H387" s="4" t="s">
        <v>42</v>
      </c>
      <c r="I387" s="4" t="s">
        <v>458</v>
      </c>
      <c r="J387" s="4">
        <v>28</v>
      </c>
      <c r="K387" s="4">
        <v>23</v>
      </c>
      <c r="L387" s="7">
        <f t="shared" si="52"/>
        <v>644</v>
      </c>
      <c r="M387" s="7">
        <f t="shared" si="53"/>
        <v>59.85130111524164</v>
      </c>
      <c r="N387" s="5"/>
      <c r="O387" s="4">
        <v>12566</v>
      </c>
      <c r="P387" s="5"/>
      <c r="Q387" s="4">
        <v>0.85</v>
      </c>
      <c r="R387" s="8">
        <f t="shared" si="58"/>
        <v>6392.7773234200749</v>
      </c>
      <c r="S387" s="4">
        <v>1</v>
      </c>
      <c r="T387" s="9">
        <f t="shared" si="54"/>
        <v>6392.7773234200749</v>
      </c>
      <c r="U387" s="9">
        <f t="shared" si="57"/>
        <v>6.3927773234200753</v>
      </c>
      <c r="V387" s="5">
        <v>130</v>
      </c>
      <c r="W387" s="7">
        <f t="shared" si="55"/>
        <v>831.06105204460982</v>
      </c>
      <c r="X387" s="5">
        <v>250</v>
      </c>
      <c r="Y387" s="5">
        <v>100</v>
      </c>
      <c r="Z387" s="5">
        <v>1000</v>
      </c>
      <c r="AA387" s="2">
        <f t="shared" si="59"/>
        <v>2181.0610520446098</v>
      </c>
    </row>
    <row r="388" spans="1:27" ht="28.5" customHeight="1" x14ac:dyDescent="0.25">
      <c r="A388" s="5">
        <f>MAX($A$9:A387)+1</f>
        <v>252</v>
      </c>
      <c r="B388" s="5"/>
      <c r="C388" s="5"/>
      <c r="D388" s="5"/>
      <c r="E388" s="5"/>
      <c r="F388" s="4" t="s">
        <v>259</v>
      </c>
      <c r="G388" s="4" t="s">
        <v>34</v>
      </c>
      <c r="H388" s="4" t="s">
        <v>501</v>
      </c>
      <c r="I388" s="4"/>
      <c r="J388" s="4">
        <v>30</v>
      </c>
      <c r="K388" s="4">
        <v>10</v>
      </c>
      <c r="L388" s="7">
        <f t="shared" si="52"/>
        <v>300</v>
      </c>
      <c r="M388" s="7">
        <f t="shared" si="53"/>
        <v>27.881040892193308</v>
      </c>
      <c r="N388" s="5"/>
      <c r="O388" s="4">
        <v>940</v>
      </c>
      <c r="P388" s="5"/>
      <c r="Q388" s="4">
        <v>1</v>
      </c>
      <c r="R388" s="8">
        <f t="shared" si="58"/>
        <v>262.08178438661713</v>
      </c>
      <c r="S388" s="4">
        <v>1</v>
      </c>
      <c r="T388" s="9">
        <f t="shared" si="54"/>
        <v>262.08178438661713</v>
      </c>
      <c r="U388" s="9">
        <f t="shared" si="57"/>
        <v>0.26208178438661711</v>
      </c>
      <c r="V388" s="5">
        <v>200</v>
      </c>
      <c r="W388" s="7">
        <f t="shared" si="55"/>
        <v>52.416356877323423</v>
      </c>
      <c r="X388" s="5"/>
      <c r="Y388" s="5"/>
      <c r="Z388" s="5"/>
      <c r="AA388" s="2">
        <f t="shared" si="59"/>
        <v>52.416356877323423</v>
      </c>
    </row>
    <row r="389" spans="1:27" ht="28.5" customHeight="1" x14ac:dyDescent="0.25">
      <c r="A389" s="78">
        <f>MAX($A$9:A388)+1</f>
        <v>253</v>
      </c>
      <c r="B389" s="5"/>
      <c r="C389" s="5"/>
      <c r="D389" s="5"/>
      <c r="E389" s="78"/>
      <c r="F389" s="77" t="s">
        <v>260</v>
      </c>
      <c r="G389" s="72" t="s">
        <v>34</v>
      </c>
      <c r="H389" s="4" t="s">
        <v>66</v>
      </c>
      <c r="I389" s="4"/>
      <c r="J389" s="4">
        <v>17</v>
      </c>
      <c r="K389" s="4">
        <v>12</v>
      </c>
      <c r="L389" s="7">
        <f t="shared" si="52"/>
        <v>204</v>
      </c>
      <c r="M389" s="7">
        <f t="shared" si="53"/>
        <v>18.959107806691449</v>
      </c>
      <c r="N389" s="5"/>
      <c r="O389" s="4">
        <v>8870</v>
      </c>
      <c r="P389" s="5"/>
      <c r="Q389" s="4">
        <v>0.75</v>
      </c>
      <c r="R389" s="8">
        <f t="shared" si="58"/>
        <v>1261.2546468401486</v>
      </c>
      <c r="S389" s="4">
        <v>1</v>
      </c>
      <c r="T389" s="9">
        <f t="shared" si="54"/>
        <v>1261.2546468401486</v>
      </c>
      <c r="U389" s="9">
        <f t="shared" si="57"/>
        <v>1.2612546468401487</v>
      </c>
      <c r="V389" s="5">
        <v>110</v>
      </c>
      <c r="W389" s="7">
        <f t="shared" si="55"/>
        <v>138.73801115241636</v>
      </c>
      <c r="X389" s="5">
        <v>250</v>
      </c>
      <c r="Y389" s="5">
        <v>100</v>
      </c>
      <c r="Z389" s="5">
        <v>250</v>
      </c>
      <c r="AA389" s="2">
        <f t="shared" si="59"/>
        <v>738.73801115241633</v>
      </c>
    </row>
    <row r="390" spans="1:27" ht="28.5" customHeight="1" x14ac:dyDescent="0.25">
      <c r="A390" s="78"/>
      <c r="B390" s="5"/>
      <c r="C390" s="5"/>
      <c r="D390" s="5"/>
      <c r="E390" s="78"/>
      <c r="F390" s="77"/>
      <c r="G390" s="73"/>
      <c r="H390" s="4" t="s">
        <v>56</v>
      </c>
      <c r="I390" s="4"/>
      <c r="J390" s="4">
        <v>36</v>
      </c>
      <c r="K390" s="4">
        <v>17</v>
      </c>
      <c r="L390" s="7">
        <f t="shared" si="52"/>
        <v>612</v>
      </c>
      <c r="M390" s="7">
        <f t="shared" si="53"/>
        <v>56.877323420074347</v>
      </c>
      <c r="N390" s="5"/>
      <c r="O390" s="4">
        <v>5692</v>
      </c>
      <c r="P390" s="5"/>
      <c r="Q390" s="4">
        <v>0.75</v>
      </c>
      <c r="R390" s="8">
        <f t="shared" si="58"/>
        <v>2428.0929368029738</v>
      </c>
      <c r="S390" s="4">
        <v>1</v>
      </c>
      <c r="T390" s="9">
        <f t="shared" si="54"/>
        <v>2428.0929368029738</v>
      </c>
      <c r="U390" s="9">
        <f>SUM(T390/1000)</f>
        <v>2.4280929368029738</v>
      </c>
      <c r="V390" s="5">
        <v>70</v>
      </c>
      <c r="W390" s="7">
        <f t="shared" si="55"/>
        <v>169.96650557620816</v>
      </c>
      <c r="X390" s="5"/>
      <c r="Y390" s="5"/>
      <c r="Z390" s="5"/>
      <c r="AA390" s="2">
        <f t="shared" si="59"/>
        <v>169.96650557620816</v>
      </c>
    </row>
    <row r="391" spans="1:27" ht="28.5" customHeight="1" x14ac:dyDescent="0.25">
      <c r="A391" s="5">
        <f>MAX($A$9:A390)+1</f>
        <v>254</v>
      </c>
      <c r="B391" s="5"/>
      <c r="C391" s="5"/>
      <c r="D391" s="5"/>
      <c r="E391" s="5"/>
      <c r="F391" s="4" t="s">
        <v>261</v>
      </c>
      <c r="G391" s="4" t="s">
        <v>34</v>
      </c>
      <c r="H391" s="4" t="s">
        <v>56</v>
      </c>
      <c r="I391" s="4"/>
      <c r="J391" s="4">
        <v>36</v>
      </c>
      <c r="K391" s="4">
        <v>17</v>
      </c>
      <c r="L391" s="7">
        <f t="shared" si="52"/>
        <v>612</v>
      </c>
      <c r="M391" s="7">
        <f t="shared" si="53"/>
        <v>56.877323420074347</v>
      </c>
      <c r="N391" s="5"/>
      <c r="O391" s="4">
        <v>5692</v>
      </c>
      <c r="P391" s="5"/>
      <c r="Q391" s="4">
        <v>0.75</v>
      </c>
      <c r="R391" s="8">
        <f t="shared" si="58"/>
        <v>2428.0929368029738</v>
      </c>
      <c r="S391" s="4">
        <v>1</v>
      </c>
      <c r="T391" s="9">
        <f t="shared" si="54"/>
        <v>2428.0929368029738</v>
      </c>
      <c r="U391" s="9">
        <f t="shared" si="57"/>
        <v>2.4280929368029738</v>
      </c>
      <c r="V391" s="5">
        <v>70</v>
      </c>
      <c r="W391" s="7">
        <f t="shared" si="55"/>
        <v>169.96650557620816</v>
      </c>
      <c r="X391" s="5">
        <v>250</v>
      </c>
      <c r="Y391" s="5">
        <v>100</v>
      </c>
      <c r="Z391" s="5">
        <v>250</v>
      </c>
      <c r="AA391" s="2">
        <f t="shared" si="59"/>
        <v>769.96650557620819</v>
      </c>
    </row>
    <row r="392" spans="1:27" ht="28.5" customHeight="1" x14ac:dyDescent="0.25">
      <c r="A392" s="5">
        <f>MAX($A$9:A391)+1</f>
        <v>255</v>
      </c>
      <c r="B392" s="5"/>
      <c r="C392" s="5"/>
      <c r="D392" s="5"/>
      <c r="E392" s="5"/>
      <c r="F392" s="4" t="s">
        <v>262</v>
      </c>
      <c r="G392" s="4" t="s">
        <v>34</v>
      </c>
      <c r="H392" s="4" t="s">
        <v>501</v>
      </c>
      <c r="I392" s="4"/>
      <c r="J392" s="4">
        <v>100</v>
      </c>
      <c r="K392" s="4">
        <v>17</v>
      </c>
      <c r="L392" s="7">
        <f t="shared" si="52"/>
        <v>1700</v>
      </c>
      <c r="M392" s="7">
        <f t="shared" si="53"/>
        <v>157.99256505576207</v>
      </c>
      <c r="N392" s="5"/>
      <c r="O392" s="4">
        <v>940</v>
      </c>
      <c r="P392" s="5"/>
      <c r="Q392" s="4">
        <v>1</v>
      </c>
      <c r="R392" s="8">
        <f t="shared" si="58"/>
        <v>1485.1301115241636</v>
      </c>
      <c r="S392" s="4">
        <v>1</v>
      </c>
      <c r="T392" s="9">
        <f t="shared" si="54"/>
        <v>1485.1301115241636</v>
      </c>
      <c r="U392" s="9">
        <f t="shared" si="57"/>
        <v>1.4851301115241635</v>
      </c>
      <c r="V392" s="5">
        <v>200</v>
      </c>
      <c r="W392" s="7">
        <f t="shared" si="55"/>
        <v>297.02602230483268</v>
      </c>
      <c r="X392" s="5"/>
      <c r="Y392" s="5"/>
      <c r="Z392" s="5"/>
      <c r="AA392" s="2">
        <f t="shared" si="59"/>
        <v>297.02602230483268</v>
      </c>
    </row>
    <row r="393" spans="1:27" ht="28.5" customHeight="1" x14ac:dyDescent="0.25">
      <c r="A393" s="75">
        <f>MAX($A$9:A392)+1</f>
        <v>256</v>
      </c>
      <c r="B393" s="5"/>
      <c r="C393" s="5"/>
      <c r="D393" s="5"/>
      <c r="E393" s="75"/>
      <c r="F393" s="72" t="s">
        <v>263</v>
      </c>
      <c r="G393" s="72" t="s">
        <v>34</v>
      </c>
      <c r="H393" s="4" t="s">
        <v>202</v>
      </c>
      <c r="I393" s="4"/>
      <c r="J393" s="4">
        <v>32</v>
      </c>
      <c r="K393" s="4">
        <v>42</v>
      </c>
      <c r="L393" s="7">
        <f t="shared" ref="L393:L456" si="62">SUM(J393*K393)</f>
        <v>1344</v>
      </c>
      <c r="M393" s="7">
        <f t="shared" ref="M393:M456" si="63">SUM(L393/10.76)</f>
        <v>124.90706319702602</v>
      </c>
      <c r="N393" s="5"/>
      <c r="O393" s="4">
        <v>15488</v>
      </c>
      <c r="P393" s="5"/>
      <c r="Q393" s="4">
        <v>0.7</v>
      </c>
      <c r="R393" s="8">
        <f t="shared" si="58"/>
        <v>13541.924163568772</v>
      </c>
      <c r="S393" s="4">
        <v>1</v>
      </c>
      <c r="T393" s="9">
        <f t="shared" ref="T393:T419" si="64">SUM(R393*S393)</f>
        <v>13541.924163568772</v>
      </c>
      <c r="U393" s="9">
        <f t="shared" si="57"/>
        <v>13.541924163568773</v>
      </c>
      <c r="V393" s="5">
        <v>170</v>
      </c>
      <c r="W393" s="7">
        <f t="shared" ref="W393:W419" si="65">+U393*V393</f>
        <v>2302.1271078066911</v>
      </c>
      <c r="X393" s="5">
        <v>250</v>
      </c>
      <c r="Y393" s="5">
        <v>100</v>
      </c>
      <c r="Z393" s="5">
        <v>1000</v>
      </c>
      <c r="AA393" s="2">
        <f t="shared" si="59"/>
        <v>3652.1271078066911</v>
      </c>
    </row>
    <row r="394" spans="1:27" ht="28.5" customHeight="1" x14ac:dyDescent="0.25">
      <c r="A394" s="76"/>
      <c r="B394" s="5"/>
      <c r="C394" s="5"/>
      <c r="D394" s="5"/>
      <c r="E394" s="76"/>
      <c r="F394" s="73"/>
      <c r="G394" s="73"/>
      <c r="H394" s="4" t="s">
        <v>42</v>
      </c>
      <c r="I394" s="4"/>
      <c r="J394" s="4">
        <v>20</v>
      </c>
      <c r="K394" s="4">
        <v>11</v>
      </c>
      <c r="L394" s="7">
        <f t="shared" si="62"/>
        <v>220</v>
      </c>
      <c r="M394" s="7">
        <f t="shared" si="63"/>
        <v>20.446096654275092</v>
      </c>
      <c r="N394" s="5"/>
      <c r="O394" s="4">
        <v>12566</v>
      </c>
      <c r="P394" s="5"/>
      <c r="Q394" s="4">
        <v>0.6</v>
      </c>
      <c r="R394" s="8">
        <f t="shared" si="58"/>
        <v>1541.5539033457246</v>
      </c>
      <c r="S394" s="4">
        <v>1</v>
      </c>
      <c r="T394" s="9">
        <f t="shared" si="64"/>
        <v>1541.5539033457246</v>
      </c>
      <c r="U394" s="9">
        <f t="shared" si="57"/>
        <v>1.5415539033457246</v>
      </c>
      <c r="V394" s="5">
        <v>130</v>
      </c>
      <c r="W394" s="7">
        <f t="shared" si="65"/>
        <v>200.40200743494421</v>
      </c>
      <c r="X394" s="5"/>
      <c r="Y394" s="5"/>
      <c r="Z394" s="5"/>
      <c r="AA394" s="2">
        <f t="shared" si="59"/>
        <v>200.40200743494421</v>
      </c>
    </row>
    <row r="395" spans="1:27" ht="28.5" customHeight="1" x14ac:dyDescent="0.25">
      <c r="A395" s="5">
        <f>MAX($A$9:A394)+1</f>
        <v>257</v>
      </c>
      <c r="B395" s="5"/>
      <c r="C395" s="5"/>
      <c r="D395" s="5"/>
      <c r="E395" s="5"/>
      <c r="F395" s="4" t="s">
        <v>264</v>
      </c>
      <c r="G395" s="4" t="s">
        <v>34</v>
      </c>
      <c r="H395" s="4" t="s">
        <v>56</v>
      </c>
      <c r="I395" s="4"/>
      <c r="J395" s="4">
        <v>28</v>
      </c>
      <c r="K395" s="4">
        <v>15</v>
      </c>
      <c r="L395" s="7">
        <f t="shared" si="62"/>
        <v>420</v>
      </c>
      <c r="M395" s="7">
        <f t="shared" si="63"/>
        <v>39.033457249070629</v>
      </c>
      <c r="N395" s="5"/>
      <c r="O395" s="4">
        <v>5692</v>
      </c>
      <c r="P395" s="5"/>
      <c r="Q395" s="4">
        <v>0.6</v>
      </c>
      <c r="R395" s="8">
        <f t="shared" si="58"/>
        <v>1333.0706319702599</v>
      </c>
      <c r="S395" s="4">
        <v>1</v>
      </c>
      <c r="T395" s="9">
        <f t="shared" si="64"/>
        <v>1333.0706319702599</v>
      </c>
      <c r="U395" s="9">
        <f t="shared" si="57"/>
        <v>1.3330706319702599</v>
      </c>
      <c r="V395" s="5">
        <v>70</v>
      </c>
      <c r="W395" s="7">
        <f t="shared" si="65"/>
        <v>93.314944237918198</v>
      </c>
      <c r="X395" s="5">
        <v>250</v>
      </c>
      <c r="Y395" s="5">
        <v>100</v>
      </c>
      <c r="Z395" s="5">
        <v>250</v>
      </c>
      <c r="AA395" s="2">
        <f t="shared" si="59"/>
        <v>693.31494423791821</v>
      </c>
    </row>
    <row r="396" spans="1:27" ht="28.5" customHeight="1" x14ac:dyDescent="0.25">
      <c r="A396" s="5">
        <f>MAX($A$9:A395)+1</f>
        <v>258</v>
      </c>
      <c r="B396" s="5"/>
      <c r="C396" s="5"/>
      <c r="D396" s="5"/>
      <c r="E396" s="5"/>
      <c r="F396" s="4" t="s">
        <v>265</v>
      </c>
      <c r="G396" s="4" t="s">
        <v>34</v>
      </c>
      <c r="H396" s="4" t="s">
        <v>66</v>
      </c>
      <c r="I396" s="4" t="s">
        <v>451</v>
      </c>
      <c r="J396" s="4">
        <v>28</v>
      </c>
      <c r="K396" s="4">
        <v>15</v>
      </c>
      <c r="L396" s="7">
        <f t="shared" si="62"/>
        <v>420</v>
      </c>
      <c r="M396" s="7">
        <f t="shared" si="63"/>
        <v>39.033457249070629</v>
      </c>
      <c r="N396" s="5"/>
      <c r="O396" s="4">
        <v>8870</v>
      </c>
      <c r="P396" s="5"/>
      <c r="Q396" s="4">
        <v>0.75</v>
      </c>
      <c r="R396" s="8">
        <f t="shared" si="58"/>
        <v>2596.7007434944239</v>
      </c>
      <c r="S396" s="4">
        <v>1</v>
      </c>
      <c r="T396" s="9">
        <f t="shared" si="64"/>
        <v>2596.7007434944239</v>
      </c>
      <c r="U396" s="9">
        <f t="shared" si="57"/>
        <v>2.596700743494424</v>
      </c>
      <c r="V396" s="5">
        <v>110</v>
      </c>
      <c r="W396" s="7">
        <f t="shared" si="65"/>
        <v>285.63708178438662</v>
      </c>
      <c r="X396" s="5">
        <v>250</v>
      </c>
      <c r="Y396" s="5">
        <v>100</v>
      </c>
      <c r="Z396" s="5">
        <v>1000</v>
      </c>
      <c r="AA396" s="2">
        <f t="shared" si="59"/>
        <v>1635.6370817843867</v>
      </c>
    </row>
    <row r="397" spans="1:27" ht="28.5" customHeight="1" x14ac:dyDescent="0.25">
      <c r="A397" s="5">
        <f>MAX($A$9:A396)+1</f>
        <v>259</v>
      </c>
      <c r="B397" s="5"/>
      <c r="C397" s="5"/>
      <c r="D397" s="5"/>
      <c r="E397" s="5"/>
      <c r="F397" s="4" t="s">
        <v>266</v>
      </c>
      <c r="G397" s="4" t="s">
        <v>34</v>
      </c>
      <c r="H397" s="4" t="s">
        <v>42</v>
      </c>
      <c r="I397" s="4" t="s">
        <v>458</v>
      </c>
      <c r="J397" s="4">
        <v>22</v>
      </c>
      <c r="K397" s="4">
        <v>20</v>
      </c>
      <c r="L397" s="7">
        <f t="shared" si="62"/>
        <v>440</v>
      </c>
      <c r="M397" s="7">
        <f t="shared" si="63"/>
        <v>40.892193308550183</v>
      </c>
      <c r="N397" s="5"/>
      <c r="O397" s="4">
        <v>12566</v>
      </c>
      <c r="P397" s="5"/>
      <c r="Q397" s="4">
        <v>0.85</v>
      </c>
      <c r="R397" s="8">
        <f t="shared" si="58"/>
        <v>4367.7360594795537</v>
      </c>
      <c r="S397" s="4">
        <v>1</v>
      </c>
      <c r="T397" s="9">
        <f t="shared" si="64"/>
        <v>4367.7360594795537</v>
      </c>
      <c r="U397" s="9">
        <f t="shared" si="57"/>
        <v>4.3677360594795536</v>
      </c>
      <c r="V397" s="5">
        <v>130</v>
      </c>
      <c r="W397" s="7">
        <f t="shared" si="65"/>
        <v>567.80568773234199</v>
      </c>
      <c r="X397" s="5">
        <v>250</v>
      </c>
      <c r="Y397" s="5">
        <v>100</v>
      </c>
      <c r="Z397" s="5">
        <v>250</v>
      </c>
      <c r="AA397" s="2">
        <f t="shared" si="59"/>
        <v>1167.805687732342</v>
      </c>
    </row>
    <row r="398" spans="1:27" ht="28.5" customHeight="1" x14ac:dyDescent="0.25">
      <c r="A398" s="75">
        <f>MAX($A$9:A397)+1</f>
        <v>260</v>
      </c>
      <c r="B398" s="5"/>
      <c r="C398" s="5"/>
      <c r="D398" s="5"/>
      <c r="E398" s="78"/>
      <c r="F398" s="77" t="s">
        <v>267</v>
      </c>
      <c r="G398" s="72" t="s">
        <v>34</v>
      </c>
      <c r="H398" s="4" t="s">
        <v>56</v>
      </c>
      <c r="I398" s="4"/>
      <c r="J398" s="4">
        <v>28</v>
      </c>
      <c r="K398" s="4">
        <v>17</v>
      </c>
      <c r="L398" s="7">
        <f t="shared" si="62"/>
        <v>476</v>
      </c>
      <c r="M398" s="7">
        <f t="shared" si="63"/>
        <v>44.237918215613384</v>
      </c>
      <c r="N398" s="5"/>
      <c r="O398" s="4">
        <v>5692</v>
      </c>
      <c r="P398" s="5"/>
      <c r="Q398" s="4">
        <v>0.75</v>
      </c>
      <c r="R398" s="8">
        <f t="shared" si="58"/>
        <v>1888.5167286245353</v>
      </c>
      <c r="S398" s="4">
        <v>1</v>
      </c>
      <c r="T398" s="9">
        <f t="shared" si="64"/>
        <v>1888.5167286245353</v>
      </c>
      <c r="U398" s="9">
        <f>SUM(T398/1000)</f>
        <v>1.8885167286245352</v>
      </c>
      <c r="V398" s="5">
        <v>70</v>
      </c>
      <c r="W398" s="7">
        <f t="shared" si="65"/>
        <v>132.19617100371747</v>
      </c>
      <c r="X398" s="5">
        <v>250</v>
      </c>
      <c r="Y398" s="5">
        <v>100</v>
      </c>
      <c r="Z398" s="5">
        <v>250</v>
      </c>
      <c r="AA398" s="2">
        <f t="shared" si="59"/>
        <v>732.1961710037175</v>
      </c>
    </row>
    <row r="399" spans="1:27" ht="28.5" customHeight="1" x14ac:dyDescent="0.25">
      <c r="A399" s="83"/>
      <c r="B399" s="5"/>
      <c r="C399" s="5"/>
      <c r="D399" s="5"/>
      <c r="E399" s="78"/>
      <c r="F399" s="77"/>
      <c r="G399" s="74"/>
      <c r="H399" s="4" t="s">
        <v>64</v>
      </c>
      <c r="I399" s="4"/>
      <c r="J399" s="4">
        <v>21</v>
      </c>
      <c r="K399" s="4">
        <v>19</v>
      </c>
      <c r="L399" s="7">
        <f t="shared" si="62"/>
        <v>399</v>
      </c>
      <c r="M399" s="7">
        <f t="shared" si="63"/>
        <v>37.081784386617102</v>
      </c>
      <c r="N399" s="5"/>
      <c r="O399" s="4">
        <v>8870</v>
      </c>
      <c r="P399" s="5"/>
      <c r="Q399" s="4">
        <v>0.75</v>
      </c>
      <c r="R399" s="8">
        <f t="shared" si="58"/>
        <v>2466.8657063197029</v>
      </c>
      <c r="S399" s="4">
        <v>1</v>
      </c>
      <c r="T399" s="9">
        <f t="shared" si="64"/>
        <v>2466.8657063197029</v>
      </c>
      <c r="U399" s="9">
        <f t="shared" si="57"/>
        <v>2.466865706319703</v>
      </c>
      <c r="V399" s="5">
        <v>110</v>
      </c>
      <c r="W399" s="7">
        <f t="shared" si="65"/>
        <v>271.35522769516734</v>
      </c>
      <c r="X399" s="5"/>
      <c r="Y399" s="5"/>
      <c r="Z399" s="5"/>
      <c r="AA399" s="2">
        <f t="shared" si="59"/>
        <v>271.35522769516734</v>
      </c>
    </row>
    <row r="400" spans="1:27" ht="28.5" customHeight="1" x14ac:dyDescent="0.25">
      <c r="A400" s="76"/>
      <c r="B400" s="5"/>
      <c r="C400" s="5"/>
      <c r="D400" s="5"/>
      <c r="E400" s="78"/>
      <c r="F400" s="77"/>
      <c r="G400" s="73"/>
      <c r="H400" s="4" t="s">
        <v>42</v>
      </c>
      <c r="I400" s="4"/>
      <c r="J400" s="4">
        <v>21</v>
      </c>
      <c r="K400" s="4">
        <v>17</v>
      </c>
      <c r="L400" s="7">
        <f t="shared" si="62"/>
        <v>357</v>
      </c>
      <c r="M400" s="7">
        <f t="shared" si="63"/>
        <v>33.17843866171004</v>
      </c>
      <c r="N400" s="5"/>
      <c r="O400" s="4">
        <v>12566</v>
      </c>
      <c r="P400" s="5"/>
      <c r="Q400" s="4">
        <v>0.7</v>
      </c>
      <c r="R400" s="8">
        <f t="shared" si="58"/>
        <v>2918.4418215613382</v>
      </c>
      <c r="S400" s="4">
        <v>1</v>
      </c>
      <c r="T400" s="9">
        <f t="shared" si="64"/>
        <v>2918.4418215613382</v>
      </c>
      <c r="U400" s="9">
        <f t="shared" si="57"/>
        <v>2.9184418215613381</v>
      </c>
      <c r="V400" s="5">
        <v>130</v>
      </c>
      <c r="W400" s="7">
        <f t="shared" si="65"/>
        <v>379.39743680297397</v>
      </c>
      <c r="X400" s="5"/>
      <c r="Y400" s="5"/>
      <c r="Z400" s="5"/>
      <c r="AA400" s="2">
        <f t="shared" si="59"/>
        <v>379.39743680297397</v>
      </c>
    </row>
    <row r="401" spans="1:27" ht="28.5" customHeight="1" x14ac:dyDescent="0.25">
      <c r="A401" s="78">
        <f>MAX($A$9:A400)+1</f>
        <v>261</v>
      </c>
      <c r="B401" s="5"/>
      <c r="C401" s="5"/>
      <c r="D401" s="5"/>
      <c r="E401" s="78"/>
      <c r="F401" s="77" t="s">
        <v>268</v>
      </c>
      <c r="G401" s="72" t="s">
        <v>34</v>
      </c>
      <c r="H401" s="4" t="s">
        <v>56</v>
      </c>
      <c r="I401" s="4"/>
      <c r="J401" s="4">
        <v>28</v>
      </c>
      <c r="K401" s="4">
        <v>17</v>
      </c>
      <c r="L401" s="7">
        <f t="shared" si="62"/>
        <v>476</v>
      </c>
      <c r="M401" s="7">
        <f t="shared" si="63"/>
        <v>44.237918215613384</v>
      </c>
      <c r="N401" s="5"/>
      <c r="O401" s="4">
        <v>5692</v>
      </c>
      <c r="P401" s="5"/>
      <c r="Q401" s="4">
        <v>0.75</v>
      </c>
      <c r="R401" s="8">
        <f t="shared" si="58"/>
        <v>1888.5167286245353</v>
      </c>
      <c r="S401" s="4">
        <v>1</v>
      </c>
      <c r="T401" s="9">
        <f t="shared" si="64"/>
        <v>1888.5167286245353</v>
      </c>
      <c r="U401" s="9">
        <f>SUM(T401/1000)</f>
        <v>1.8885167286245352</v>
      </c>
      <c r="V401" s="5">
        <v>70</v>
      </c>
      <c r="W401" s="7">
        <f t="shared" si="65"/>
        <v>132.19617100371747</v>
      </c>
      <c r="X401" s="5">
        <v>250</v>
      </c>
      <c r="Y401" s="5">
        <v>100</v>
      </c>
      <c r="Z401" s="5">
        <v>1000</v>
      </c>
      <c r="AA401" s="2">
        <f t="shared" ref="AA401:AA403" si="66">SUM(W401:Z401)</f>
        <v>1482.1961710037176</v>
      </c>
    </row>
    <row r="402" spans="1:27" ht="28.5" customHeight="1" x14ac:dyDescent="0.25">
      <c r="A402" s="78"/>
      <c r="B402" s="5"/>
      <c r="C402" s="5"/>
      <c r="D402" s="5"/>
      <c r="E402" s="78"/>
      <c r="F402" s="77"/>
      <c r="G402" s="74"/>
      <c r="H402" s="4" t="s">
        <v>64</v>
      </c>
      <c r="I402" s="4"/>
      <c r="J402" s="4">
        <v>21</v>
      </c>
      <c r="K402" s="4">
        <v>19</v>
      </c>
      <c r="L402" s="7">
        <f t="shared" si="62"/>
        <v>399</v>
      </c>
      <c r="M402" s="7">
        <f t="shared" si="63"/>
        <v>37.081784386617102</v>
      </c>
      <c r="N402" s="5"/>
      <c r="O402" s="4">
        <v>8870</v>
      </c>
      <c r="P402" s="5"/>
      <c r="Q402" s="4">
        <v>0.75</v>
      </c>
      <c r="R402" s="8">
        <f t="shared" si="58"/>
        <v>2466.8657063197029</v>
      </c>
      <c r="S402" s="4">
        <v>1</v>
      </c>
      <c r="T402" s="9">
        <f t="shared" si="64"/>
        <v>2466.8657063197029</v>
      </c>
      <c r="U402" s="9">
        <f t="shared" ref="U402:U403" si="67">SUM(T402/1000)</f>
        <v>2.466865706319703</v>
      </c>
      <c r="V402" s="5">
        <v>110</v>
      </c>
      <c r="W402" s="7">
        <f t="shared" si="65"/>
        <v>271.35522769516734</v>
      </c>
      <c r="X402" s="5"/>
      <c r="Y402" s="5"/>
      <c r="Z402" s="5"/>
      <c r="AA402" s="2">
        <f t="shared" si="66"/>
        <v>271.35522769516734</v>
      </c>
    </row>
    <row r="403" spans="1:27" ht="28.5" customHeight="1" x14ac:dyDescent="0.25">
      <c r="A403" s="78"/>
      <c r="B403" s="5"/>
      <c r="C403" s="5"/>
      <c r="D403" s="5"/>
      <c r="E403" s="78"/>
      <c r="F403" s="77"/>
      <c r="G403" s="73"/>
      <c r="H403" s="4" t="s">
        <v>42</v>
      </c>
      <c r="I403" s="4"/>
      <c r="J403" s="4">
        <v>21</v>
      </c>
      <c r="K403" s="4">
        <v>17</v>
      </c>
      <c r="L403" s="7">
        <f t="shared" si="62"/>
        <v>357</v>
      </c>
      <c r="M403" s="7">
        <f t="shared" si="63"/>
        <v>33.17843866171004</v>
      </c>
      <c r="N403" s="5"/>
      <c r="O403" s="4">
        <v>12566</v>
      </c>
      <c r="P403" s="5"/>
      <c r="Q403" s="4">
        <v>0.7</v>
      </c>
      <c r="R403" s="8">
        <f t="shared" si="58"/>
        <v>2918.4418215613382</v>
      </c>
      <c r="S403" s="4">
        <v>1</v>
      </c>
      <c r="T403" s="9">
        <f t="shared" si="64"/>
        <v>2918.4418215613382</v>
      </c>
      <c r="U403" s="9">
        <f t="shared" si="67"/>
        <v>2.9184418215613381</v>
      </c>
      <c r="V403" s="5">
        <v>130</v>
      </c>
      <c r="W403" s="7">
        <f t="shared" si="65"/>
        <v>379.39743680297397</v>
      </c>
      <c r="X403" s="5"/>
      <c r="Y403" s="5"/>
      <c r="Z403" s="5"/>
      <c r="AA403" s="2">
        <f t="shared" si="66"/>
        <v>379.39743680297397</v>
      </c>
    </row>
    <row r="404" spans="1:27" ht="28.5" customHeight="1" x14ac:dyDescent="0.25">
      <c r="A404" s="78">
        <f>MAX($A$9:A403)+1</f>
        <v>262</v>
      </c>
      <c r="B404" s="5"/>
      <c r="C404" s="5"/>
      <c r="D404" s="5"/>
      <c r="E404" s="78"/>
      <c r="F404" s="77" t="s">
        <v>269</v>
      </c>
      <c r="G404" s="72" t="s">
        <v>34</v>
      </c>
      <c r="H404" s="4" t="s">
        <v>42</v>
      </c>
      <c r="I404" s="4"/>
      <c r="J404" s="4">
        <v>14</v>
      </c>
      <c r="K404" s="4">
        <v>10</v>
      </c>
      <c r="L404" s="7">
        <f t="shared" si="62"/>
        <v>140</v>
      </c>
      <c r="M404" s="7">
        <f t="shared" si="63"/>
        <v>13.011152416356877</v>
      </c>
      <c r="N404" s="5"/>
      <c r="O404" s="4">
        <v>12566</v>
      </c>
      <c r="P404" s="5"/>
      <c r="Q404" s="4">
        <v>0.7</v>
      </c>
      <c r="R404" s="8">
        <f t="shared" si="58"/>
        <v>1144.4869888475835</v>
      </c>
      <c r="S404" s="4">
        <v>1</v>
      </c>
      <c r="T404" s="9">
        <f t="shared" si="64"/>
        <v>1144.4869888475835</v>
      </c>
      <c r="U404" s="9">
        <f>SUM(T404/1000)</f>
        <v>1.1444869888475835</v>
      </c>
      <c r="V404" s="5">
        <v>130</v>
      </c>
      <c r="W404" s="7">
        <f t="shared" si="65"/>
        <v>148.78330855018586</v>
      </c>
      <c r="X404" s="5">
        <v>250</v>
      </c>
      <c r="Y404" s="5">
        <v>100</v>
      </c>
      <c r="Z404" s="5">
        <v>1000</v>
      </c>
      <c r="AA404" s="2">
        <f t="shared" si="59"/>
        <v>1498.7833085501859</v>
      </c>
    </row>
    <row r="405" spans="1:27" ht="28.5" customHeight="1" x14ac:dyDescent="0.25">
      <c r="A405" s="78"/>
      <c r="B405" s="5"/>
      <c r="C405" s="5"/>
      <c r="D405" s="5"/>
      <c r="E405" s="78"/>
      <c r="F405" s="77"/>
      <c r="G405" s="73"/>
      <c r="H405" s="4" t="s">
        <v>66</v>
      </c>
      <c r="I405" s="4"/>
      <c r="J405" s="4">
        <v>30</v>
      </c>
      <c r="K405" s="4">
        <v>14</v>
      </c>
      <c r="L405" s="7">
        <f t="shared" si="62"/>
        <v>420</v>
      </c>
      <c r="M405" s="7">
        <f t="shared" si="63"/>
        <v>39.033457249070629</v>
      </c>
      <c r="N405" s="5"/>
      <c r="O405" s="4">
        <v>8870</v>
      </c>
      <c r="P405" s="5"/>
      <c r="Q405" s="4">
        <v>0.75</v>
      </c>
      <c r="R405" s="8">
        <f t="shared" si="58"/>
        <v>2596.7007434944239</v>
      </c>
      <c r="S405" s="4">
        <v>1</v>
      </c>
      <c r="T405" s="9">
        <f t="shared" si="64"/>
        <v>2596.7007434944239</v>
      </c>
      <c r="U405" s="9">
        <f>SUM(T405/1000)</f>
        <v>2.596700743494424</v>
      </c>
      <c r="V405" s="5">
        <v>110</v>
      </c>
      <c r="W405" s="7">
        <f t="shared" si="65"/>
        <v>285.63708178438662</v>
      </c>
      <c r="X405" s="5"/>
      <c r="Y405" s="5"/>
      <c r="Z405" s="5"/>
      <c r="AA405" s="2">
        <f t="shared" si="59"/>
        <v>285.63708178438662</v>
      </c>
    </row>
    <row r="406" spans="1:27" ht="28.5" customHeight="1" x14ac:dyDescent="0.25">
      <c r="A406" s="75">
        <f>MAX($A$9:A405)+1</f>
        <v>263</v>
      </c>
      <c r="B406" s="5"/>
      <c r="C406" s="16"/>
      <c r="D406" s="5"/>
      <c r="E406" s="75"/>
      <c r="F406" s="72" t="s">
        <v>270</v>
      </c>
      <c r="G406" s="72" t="s">
        <v>34</v>
      </c>
      <c r="H406" s="4" t="s">
        <v>42</v>
      </c>
      <c r="I406" s="4"/>
      <c r="J406" s="4">
        <v>14</v>
      </c>
      <c r="K406" s="4">
        <v>10</v>
      </c>
      <c r="L406" s="7">
        <f t="shared" si="62"/>
        <v>140</v>
      </c>
      <c r="M406" s="7">
        <f t="shared" si="63"/>
        <v>13.011152416356877</v>
      </c>
      <c r="N406" s="5"/>
      <c r="O406" s="4">
        <v>12566</v>
      </c>
      <c r="P406" s="5"/>
      <c r="Q406" s="4">
        <v>0.75</v>
      </c>
      <c r="R406" s="8">
        <f t="shared" si="58"/>
        <v>1226.2360594795539</v>
      </c>
      <c r="S406" s="4">
        <v>1</v>
      </c>
      <c r="T406" s="9">
        <f t="shared" si="64"/>
        <v>1226.2360594795539</v>
      </c>
      <c r="U406" s="9">
        <f>SUM(T406/1000)</f>
        <v>1.2262360594795538</v>
      </c>
      <c r="V406" s="5">
        <v>130</v>
      </c>
      <c r="W406" s="7">
        <f t="shared" si="65"/>
        <v>159.41068773234201</v>
      </c>
      <c r="X406" s="5">
        <v>250</v>
      </c>
      <c r="Y406" s="5">
        <v>100</v>
      </c>
      <c r="Z406" s="5">
        <v>250</v>
      </c>
      <c r="AA406" s="2">
        <f>SUM(W406:Z406)</f>
        <v>759.41068773234201</v>
      </c>
    </row>
    <row r="407" spans="1:27" ht="28.5" customHeight="1" x14ac:dyDescent="0.25">
      <c r="A407" s="76"/>
      <c r="B407" s="5"/>
      <c r="C407" s="16"/>
      <c r="D407" s="5"/>
      <c r="E407" s="76"/>
      <c r="F407" s="73"/>
      <c r="G407" s="73"/>
      <c r="H407" s="4" t="s">
        <v>66</v>
      </c>
      <c r="I407" s="4"/>
      <c r="J407" s="4">
        <v>30</v>
      </c>
      <c r="K407" s="4">
        <v>14</v>
      </c>
      <c r="L407" s="7">
        <f t="shared" si="62"/>
        <v>420</v>
      </c>
      <c r="M407" s="7">
        <f t="shared" si="63"/>
        <v>39.033457249070629</v>
      </c>
      <c r="N407" s="5"/>
      <c r="O407" s="4">
        <v>8870</v>
      </c>
      <c r="P407" s="5"/>
      <c r="Q407" s="4">
        <v>0.6</v>
      </c>
      <c r="R407" s="8">
        <f t="shared" si="58"/>
        <v>2077.3605947955389</v>
      </c>
      <c r="S407" s="4">
        <v>1</v>
      </c>
      <c r="T407" s="9">
        <f t="shared" si="64"/>
        <v>2077.3605947955389</v>
      </c>
      <c r="U407" s="9">
        <f>SUM(T407/1000)</f>
        <v>2.0773605947955387</v>
      </c>
      <c r="V407" s="5">
        <v>110</v>
      </c>
      <c r="W407" s="7">
        <f t="shared" si="65"/>
        <v>228.50966542750925</v>
      </c>
      <c r="X407" s="5"/>
      <c r="Y407" s="5"/>
      <c r="Z407" s="5"/>
      <c r="AA407" s="2">
        <f>SUM(W407:Z407)</f>
        <v>228.50966542750925</v>
      </c>
    </row>
    <row r="408" spans="1:27" ht="28.5" customHeight="1" x14ac:dyDescent="0.25">
      <c r="A408" s="5">
        <f>MAX($A$9:A407)+1</f>
        <v>264</v>
      </c>
      <c r="B408" s="5"/>
      <c r="C408" s="16"/>
      <c r="D408" s="5"/>
      <c r="E408" s="5"/>
      <c r="F408" s="4" t="s">
        <v>271</v>
      </c>
      <c r="G408" s="4"/>
      <c r="H408" s="4" t="s">
        <v>56</v>
      </c>
      <c r="I408" s="4"/>
      <c r="J408" s="4">
        <v>26</v>
      </c>
      <c r="K408" s="4">
        <v>11</v>
      </c>
      <c r="L408" s="7">
        <f t="shared" si="62"/>
        <v>286</v>
      </c>
      <c r="M408" s="7">
        <f t="shared" si="63"/>
        <v>26.57992565055762</v>
      </c>
      <c r="N408" s="5"/>
      <c r="O408" s="4">
        <v>5692</v>
      </c>
      <c r="P408" s="5"/>
      <c r="Q408" s="4">
        <v>0.75</v>
      </c>
      <c r="R408" s="8">
        <f t="shared" si="58"/>
        <v>1134.6970260223047</v>
      </c>
      <c r="S408" s="4">
        <v>1</v>
      </c>
      <c r="T408" s="9">
        <f t="shared" si="64"/>
        <v>1134.6970260223047</v>
      </c>
      <c r="U408" s="9">
        <f>SUM(T408/1000)</f>
        <v>1.1346970260223048</v>
      </c>
      <c r="V408" s="5">
        <v>70</v>
      </c>
      <c r="W408" s="7">
        <f t="shared" si="65"/>
        <v>79.428791821561333</v>
      </c>
      <c r="X408" s="5">
        <v>250</v>
      </c>
      <c r="Y408" s="5">
        <v>100</v>
      </c>
      <c r="Z408" s="5">
        <v>250</v>
      </c>
      <c r="AA408" s="2">
        <f>SUM(W408:Z408)</f>
        <v>679.42879182156139</v>
      </c>
    </row>
    <row r="409" spans="1:27" ht="28.5" customHeight="1" x14ac:dyDescent="0.25">
      <c r="A409" s="75">
        <f>MAX($A$9:A408)+1</f>
        <v>265</v>
      </c>
      <c r="B409" s="5"/>
      <c r="C409" s="5"/>
      <c r="D409" s="5"/>
      <c r="E409" s="75"/>
      <c r="F409" s="72" t="s">
        <v>272</v>
      </c>
      <c r="G409" s="72" t="s">
        <v>34</v>
      </c>
      <c r="H409" s="4" t="s">
        <v>42</v>
      </c>
      <c r="I409" s="4"/>
      <c r="J409" s="4">
        <v>15</v>
      </c>
      <c r="K409" s="4">
        <v>11</v>
      </c>
      <c r="L409" s="7">
        <f t="shared" si="62"/>
        <v>165</v>
      </c>
      <c r="M409" s="7">
        <f t="shared" si="63"/>
        <v>15.33457249070632</v>
      </c>
      <c r="N409" s="5"/>
      <c r="O409" s="4">
        <v>12566</v>
      </c>
      <c r="P409" s="5"/>
      <c r="Q409" s="4">
        <v>0.7</v>
      </c>
      <c r="R409" s="8">
        <f t="shared" si="58"/>
        <v>1348.8596654275091</v>
      </c>
      <c r="S409" s="4">
        <v>1</v>
      </c>
      <c r="T409" s="9">
        <f t="shared" si="64"/>
        <v>1348.8596654275091</v>
      </c>
      <c r="U409" s="9">
        <f t="shared" si="57"/>
        <v>1.3488596654275091</v>
      </c>
      <c r="V409" s="5">
        <v>130</v>
      </c>
      <c r="W409" s="7">
        <f t="shared" si="65"/>
        <v>175.35175650557619</v>
      </c>
      <c r="X409" s="5">
        <v>250</v>
      </c>
      <c r="Y409" s="5">
        <v>100</v>
      </c>
      <c r="Z409" s="5">
        <v>250</v>
      </c>
      <c r="AA409" s="2">
        <f t="shared" si="59"/>
        <v>775.35175650557619</v>
      </c>
    </row>
    <row r="410" spans="1:27" ht="28.5" customHeight="1" x14ac:dyDescent="0.25">
      <c r="A410" s="83"/>
      <c r="B410" s="5"/>
      <c r="C410" s="5"/>
      <c r="D410" s="5"/>
      <c r="E410" s="83"/>
      <c r="F410" s="74"/>
      <c r="G410" s="74"/>
      <c r="H410" s="4" t="s">
        <v>56</v>
      </c>
      <c r="I410" s="4"/>
      <c r="J410" s="4">
        <v>33</v>
      </c>
      <c r="K410" s="4">
        <v>14</v>
      </c>
      <c r="L410" s="7">
        <f t="shared" si="62"/>
        <v>462</v>
      </c>
      <c r="M410" s="7">
        <f t="shared" si="63"/>
        <v>42.936802973977699</v>
      </c>
      <c r="N410" s="5"/>
      <c r="O410" s="4">
        <v>5692</v>
      </c>
      <c r="P410" s="5"/>
      <c r="Q410" s="4">
        <v>0.6</v>
      </c>
      <c r="R410" s="8">
        <f t="shared" si="58"/>
        <v>1466.3776951672864</v>
      </c>
      <c r="S410" s="4">
        <v>1</v>
      </c>
      <c r="T410" s="9">
        <f t="shared" si="64"/>
        <v>1466.3776951672864</v>
      </c>
      <c r="U410" s="9">
        <f t="shared" si="57"/>
        <v>1.4663776951672864</v>
      </c>
      <c r="V410" s="5">
        <v>70</v>
      </c>
      <c r="W410" s="7">
        <f t="shared" si="65"/>
        <v>102.64643866171005</v>
      </c>
      <c r="X410" s="5"/>
      <c r="Y410" s="5"/>
      <c r="Z410" s="5"/>
      <c r="AA410" s="2">
        <f t="shared" si="59"/>
        <v>102.64643866171005</v>
      </c>
    </row>
    <row r="411" spans="1:27" ht="28.5" customHeight="1" x14ac:dyDescent="0.25">
      <c r="A411" s="76"/>
      <c r="B411" s="5"/>
      <c r="C411" s="5"/>
      <c r="D411" s="5"/>
      <c r="E411" s="76"/>
      <c r="F411" s="73"/>
      <c r="G411" s="73"/>
      <c r="H411" s="4" t="s">
        <v>56</v>
      </c>
      <c r="I411" s="4"/>
      <c r="J411" s="4">
        <v>13</v>
      </c>
      <c r="K411" s="4">
        <v>21</v>
      </c>
      <c r="L411" s="7">
        <f t="shared" si="62"/>
        <v>273</v>
      </c>
      <c r="M411" s="7">
        <f t="shared" si="63"/>
        <v>25.371747211895912</v>
      </c>
      <c r="N411" s="5"/>
      <c r="O411" s="4">
        <v>5692</v>
      </c>
      <c r="P411" s="5"/>
      <c r="Q411" s="4">
        <v>0.6</v>
      </c>
      <c r="R411" s="8">
        <f t="shared" si="58"/>
        <v>866.49591078066919</v>
      </c>
      <c r="S411" s="4">
        <v>1</v>
      </c>
      <c r="T411" s="9">
        <f t="shared" si="64"/>
        <v>866.49591078066919</v>
      </c>
      <c r="U411" s="9">
        <f t="shared" ref="U411" si="68">SUM(T411/1000)</f>
        <v>0.86649591078066923</v>
      </c>
      <c r="V411" s="5">
        <v>70</v>
      </c>
      <c r="W411" s="7">
        <f t="shared" si="65"/>
        <v>60.654713754646849</v>
      </c>
      <c r="X411" s="5"/>
      <c r="Y411" s="5"/>
      <c r="Z411" s="5"/>
      <c r="AA411" s="2">
        <f t="shared" si="59"/>
        <v>60.654713754646849</v>
      </c>
    </row>
    <row r="412" spans="1:27" ht="28.5" customHeight="1" x14ac:dyDescent="0.25">
      <c r="A412" s="75">
        <f>MAX($A$9:A411)+1</f>
        <v>266</v>
      </c>
      <c r="B412" s="5"/>
      <c r="C412" s="5"/>
      <c r="D412" s="5"/>
      <c r="E412" s="75"/>
      <c r="F412" s="72" t="s">
        <v>273</v>
      </c>
      <c r="G412" s="72" t="s">
        <v>34</v>
      </c>
      <c r="H412" s="4" t="s">
        <v>42</v>
      </c>
      <c r="I412" s="4"/>
      <c r="J412" s="4">
        <v>15</v>
      </c>
      <c r="K412" s="4">
        <v>11</v>
      </c>
      <c r="L412" s="7">
        <f t="shared" si="62"/>
        <v>165</v>
      </c>
      <c r="M412" s="7">
        <f t="shared" si="63"/>
        <v>15.33457249070632</v>
      </c>
      <c r="N412" s="5"/>
      <c r="O412" s="4">
        <v>12566</v>
      </c>
      <c r="P412" s="5"/>
      <c r="Q412" s="4">
        <v>0.7</v>
      </c>
      <c r="R412" s="8">
        <f t="shared" si="58"/>
        <v>1348.8596654275091</v>
      </c>
      <c r="S412" s="4">
        <v>1</v>
      </c>
      <c r="T412" s="9">
        <f t="shared" si="64"/>
        <v>1348.8596654275091</v>
      </c>
      <c r="U412" s="9">
        <f t="shared" si="57"/>
        <v>1.3488596654275091</v>
      </c>
      <c r="V412" s="5">
        <v>130</v>
      </c>
      <c r="W412" s="7">
        <f t="shared" si="65"/>
        <v>175.35175650557619</v>
      </c>
      <c r="X412" s="5">
        <v>250</v>
      </c>
      <c r="Y412" s="5">
        <v>100</v>
      </c>
      <c r="Z412" s="5">
        <v>250</v>
      </c>
      <c r="AA412" s="2">
        <f t="shared" si="59"/>
        <v>775.35175650557619</v>
      </c>
    </row>
    <row r="413" spans="1:27" ht="28.5" customHeight="1" x14ac:dyDescent="0.25">
      <c r="A413" s="83"/>
      <c r="B413" s="5"/>
      <c r="C413" s="5"/>
      <c r="D413" s="5"/>
      <c r="E413" s="83"/>
      <c r="F413" s="74"/>
      <c r="G413" s="74"/>
      <c r="H413" s="4" t="s">
        <v>56</v>
      </c>
      <c r="I413" s="4"/>
      <c r="J413" s="4">
        <v>33</v>
      </c>
      <c r="K413" s="4">
        <v>14</v>
      </c>
      <c r="L413" s="7">
        <f t="shared" si="62"/>
        <v>462</v>
      </c>
      <c r="M413" s="7">
        <f t="shared" si="63"/>
        <v>42.936802973977699</v>
      </c>
      <c r="N413" s="5"/>
      <c r="O413" s="4">
        <v>5692</v>
      </c>
      <c r="P413" s="5"/>
      <c r="Q413" s="4">
        <v>0.6</v>
      </c>
      <c r="R413" s="8">
        <f t="shared" si="58"/>
        <v>1466.3776951672864</v>
      </c>
      <c r="S413" s="4">
        <v>1</v>
      </c>
      <c r="T413" s="9">
        <f t="shared" si="64"/>
        <v>1466.3776951672864</v>
      </c>
      <c r="U413" s="9">
        <f t="shared" si="57"/>
        <v>1.4663776951672864</v>
      </c>
      <c r="V413" s="5">
        <v>70</v>
      </c>
      <c r="W413" s="7">
        <f t="shared" si="65"/>
        <v>102.64643866171005</v>
      </c>
      <c r="X413" s="5"/>
      <c r="Y413" s="5"/>
      <c r="Z413" s="5"/>
      <c r="AA413" s="2">
        <f t="shared" si="59"/>
        <v>102.64643866171005</v>
      </c>
    </row>
    <row r="414" spans="1:27" ht="28.5" customHeight="1" x14ac:dyDescent="0.25">
      <c r="A414" s="76"/>
      <c r="B414" s="5"/>
      <c r="C414" s="5"/>
      <c r="D414" s="5"/>
      <c r="E414" s="76"/>
      <c r="F414" s="73"/>
      <c r="G414" s="73"/>
      <c r="H414" s="4" t="s">
        <v>56</v>
      </c>
      <c r="I414" s="4"/>
      <c r="J414" s="4">
        <v>13</v>
      </c>
      <c r="K414" s="4">
        <v>21</v>
      </c>
      <c r="L414" s="7">
        <f t="shared" si="62"/>
        <v>273</v>
      </c>
      <c r="M414" s="7">
        <f t="shared" si="63"/>
        <v>25.371747211895912</v>
      </c>
      <c r="N414" s="5"/>
      <c r="O414" s="4">
        <v>5692</v>
      </c>
      <c r="P414" s="5"/>
      <c r="Q414" s="4">
        <v>0.6</v>
      </c>
      <c r="R414" s="8">
        <f t="shared" si="58"/>
        <v>866.49591078066919</v>
      </c>
      <c r="S414" s="4">
        <v>1</v>
      </c>
      <c r="T414" s="9">
        <f t="shared" si="64"/>
        <v>866.49591078066919</v>
      </c>
      <c r="U414" s="9">
        <f t="shared" si="57"/>
        <v>0.86649591078066923</v>
      </c>
      <c r="V414" s="5">
        <v>70</v>
      </c>
      <c r="W414" s="7">
        <f t="shared" si="65"/>
        <v>60.654713754646849</v>
      </c>
      <c r="X414" s="5"/>
      <c r="Y414" s="5"/>
      <c r="Z414" s="5"/>
      <c r="AA414" s="2">
        <f t="shared" si="59"/>
        <v>60.654713754646849</v>
      </c>
    </row>
    <row r="415" spans="1:27" ht="28.5" customHeight="1" x14ac:dyDescent="0.25">
      <c r="A415" s="78">
        <f>MAX($A$9:A414)+1</f>
        <v>267</v>
      </c>
      <c r="B415" s="5"/>
      <c r="C415" s="5"/>
      <c r="D415" s="5"/>
      <c r="E415" s="78"/>
      <c r="F415" s="77" t="s">
        <v>274</v>
      </c>
      <c r="G415" s="72" t="s">
        <v>34</v>
      </c>
      <c r="H415" s="4" t="s">
        <v>42</v>
      </c>
      <c r="I415" s="4"/>
      <c r="J415" s="4">
        <v>15</v>
      </c>
      <c r="K415" s="4">
        <v>11</v>
      </c>
      <c r="L415" s="7">
        <f t="shared" si="62"/>
        <v>165</v>
      </c>
      <c r="M415" s="7">
        <f t="shared" si="63"/>
        <v>15.33457249070632</v>
      </c>
      <c r="N415" s="5"/>
      <c r="O415" s="4">
        <v>12566</v>
      </c>
      <c r="P415" s="5"/>
      <c r="Q415" s="4">
        <v>0.7</v>
      </c>
      <c r="R415" s="8">
        <f t="shared" si="58"/>
        <v>1348.8596654275091</v>
      </c>
      <c r="S415" s="4">
        <v>1</v>
      </c>
      <c r="T415" s="9">
        <f t="shared" si="64"/>
        <v>1348.8596654275091</v>
      </c>
      <c r="U415" s="9">
        <f t="shared" si="57"/>
        <v>1.3488596654275091</v>
      </c>
      <c r="V415" s="5">
        <v>130</v>
      </c>
      <c r="W415" s="7">
        <f t="shared" si="65"/>
        <v>175.35175650557619</v>
      </c>
      <c r="X415" s="5">
        <v>250</v>
      </c>
      <c r="Y415" s="5">
        <v>100</v>
      </c>
      <c r="Z415" s="5">
        <v>250</v>
      </c>
      <c r="AA415" s="2">
        <f t="shared" si="59"/>
        <v>775.35175650557619</v>
      </c>
    </row>
    <row r="416" spans="1:27" ht="28.5" customHeight="1" x14ac:dyDescent="0.25">
      <c r="A416" s="78"/>
      <c r="B416" s="5"/>
      <c r="C416" s="5"/>
      <c r="D416" s="5"/>
      <c r="E416" s="78"/>
      <c r="F416" s="77"/>
      <c r="G416" s="74"/>
      <c r="H416" s="4" t="s">
        <v>56</v>
      </c>
      <c r="I416" s="4"/>
      <c r="J416" s="4">
        <v>33</v>
      </c>
      <c r="K416" s="4">
        <v>14</v>
      </c>
      <c r="L416" s="7">
        <f t="shared" si="62"/>
        <v>462</v>
      </c>
      <c r="M416" s="7">
        <f t="shared" si="63"/>
        <v>42.936802973977699</v>
      </c>
      <c r="N416" s="5"/>
      <c r="O416" s="4">
        <v>5692</v>
      </c>
      <c r="P416" s="5"/>
      <c r="Q416" s="4">
        <v>0.6</v>
      </c>
      <c r="R416" s="8">
        <f t="shared" si="58"/>
        <v>1466.3776951672864</v>
      </c>
      <c r="S416" s="4">
        <v>1</v>
      </c>
      <c r="T416" s="9">
        <f t="shared" si="64"/>
        <v>1466.3776951672864</v>
      </c>
      <c r="U416" s="9">
        <f t="shared" si="57"/>
        <v>1.4663776951672864</v>
      </c>
      <c r="V416" s="5">
        <v>70</v>
      </c>
      <c r="W416" s="7">
        <f t="shared" si="65"/>
        <v>102.64643866171005</v>
      </c>
      <c r="X416" s="5"/>
      <c r="Y416" s="5"/>
      <c r="Z416" s="5"/>
      <c r="AA416" s="2">
        <f t="shared" si="59"/>
        <v>102.64643866171005</v>
      </c>
    </row>
    <row r="417" spans="1:27" ht="28.5" customHeight="1" x14ac:dyDescent="0.25">
      <c r="A417" s="78"/>
      <c r="B417" s="5"/>
      <c r="C417" s="5"/>
      <c r="D417" s="5"/>
      <c r="E417" s="78"/>
      <c r="F417" s="77"/>
      <c r="G417" s="73"/>
      <c r="H417" s="4" t="s">
        <v>56</v>
      </c>
      <c r="I417" s="4"/>
      <c r="J417" s="4">
        <v>13</v>
      </c>
      <c r="K417" s="4">
        <v>21</v>
      </c>
      <c r="L417" s="7">
        <f t="shared" si="62"/>
        <v>273</v>
      </c>
      <c r="M417" s="7">
        <f t="shared" si="63"/>
        <v>25.371747211895912</v>
      </c>
      <c r="N417" s="5"/>
      <c r="O417" s="4">
        <v>5692</v>
      </c>
      <c r="P417" s="5"/>
      <c r="Q417" s="4">
        <v>0.6</v>
      </c>
      <c r="R417" s="8">
        <f t="shared" si="58"/>
        <v>866.49591078066919</v>
      </c>
      <c r="S417" s="4">
        <v>1</v>
      </c>
      <c r="T417" s="9">
        <f t="shared" si="64"/>
        <v>866.49591078066919</v>
      </c>
      <c r="U417" s="9">
        <f t="shared" si="57"/>
        <v>0.86649591078066923</v>
      </c>
      <c r="V417" s="5">
        <v>70</v>
      </c>
      <c r="W417" s="7">
        <f t="shared" si="65"/>
        <v>60.654713754646849</v>
      </c>
      <c r="X417" s="5"/>
      <c r="Y417" s="5"/>
      <c r="Z417" s="5"/>
      <c r="AA417" s="2">
        <f t="shared" si="59"/>
        <v>60.654713754646849</v>
      </c>
    </row>
    <row r="418" spans="1:27" ht="28.5" customHeight="1" x14ac:dyDescent="0.25">
      <c r="A418" s="78">
        <f>MAX($A$9:A417)+1</f>
        <v>268</v>
      </c>
      <c r="B418" s="5"/>
      <c r="C418" s="5"/>
      <c r="D418" s="5"/>
      <c r="E418" s="78"/>
      <c r="F418" s="77" t="s">
        <v>475</v>
      </c>
      <c r="G418" s="72" t="s">
        <v>34</v>
      </c>
      <c r="H418" s="4" t="s">
        <v>56</v>
      </c>
      <c r="I418" s="4"/>
      <c r="J418" s="4">
        <v>32</v>
      </c>
      <c r="K418" s="4">
        <v>32</v>
      </c>
      <c r="L418" s="7">
        <f t="shared" si="62"/>
        <v>1024</v>
      </c>
      <c r="M418" s="7">
        <f t="shared" si="63"/>
        <v>95.167286245353168</v>
      </c>
      <c r="N418" s="5"/>
      <c r="O418" s="4">
        <v>5692</v>
      </c>
      <c r="P418" s="5"/>
      <c r="Q418" s="4">
        <v>0.6</v>
      </c>
      <c r="R418" s="8">
        <f t="shared" si="58"/>
        <v>3250.1531598513016</v>
      </c>
      <c r="S418" s="4">
        <v>1</v>
      </c>
      <c r="T418" s="9">
        <f t="shared" si="64"/>
        <v>3250.1531598513016</v>
      </c>
      <c r="U418" s="9">
        <f t="shared" si="57"/>
        <v>3.2501531598513016</v>
      </c>
      <c r="V418" s="5">
        <v>70</v>
      </c>
      <c r="W418" s="7">
        <f t="shared" si="65"/>
        <v>227.51072118959112</v>
      </c>
      <c r="X418" s="5">
        <v>250</v>
      </c>
      <c r="Y418" s="5">
        <v>100</v>
      </c>
      <c r="Z418" s="5">
        <v>250</v>
      </c>
      <c r="AA418" s="2">
        <f t="shared" si="59"/>
        <v>827.5107211895911</v>
      </c>
    </row>
    <row r="419" spans="1:27" ht="28.5" customHeight="1" x14ac:dyDescent="0.25">
      <c r="A419" s="78"/>
      <c r="B419" s="5"/>
      <c r="C419" s="5"/>
      <c r="D419" s="5"/>
      <c r="E419" s="78"/>
      <c r="F419" s="77"/>
      <c r="G419" s="73"/>
      <c r="H419" s="4" t="s">
        <v>42</v>
      </c>
      <c r="I419" s="4"/>
      <c r="J419" s="4">
        <v>36</v>
      </c>
      <c r="K419" s="4">
        <v>21</v>
      </c>
      <c r="L419" s="7">
        <f t="shared" si="62"/>
        <v>756</v>
      </c>
      <c r="M419" s="7">
        <f t="shared" si="63"/>
        <v>70.260223048327134</v>
      </c>
      <c r="N419" s="5"/>
      <c r="O419" s="4">
        <v>12566</v>
      </c>
      <c r="P419" s="5"/>
      <c r="Q419" s="4">
        <v>0.7</v>
      </c>
      <c r="R419" s="8">
        <f t="shared" si="58"/>
        <v>6180.2297397769507</v>
      </c>
      <c r="S419" s="4">
        <v>1</v>
      </c>
      <c r="T419" s="9">
        <f t="shared" si="64"/>
        <v>6180.2297397769507</v>
      </c>
      <c r="U419" s="9">
        <f t="shared" si="57"/>
        <v>6.1802297397769506</v>
      </c>
      <c r="V419" s="5">
        <v>130</v>
      </c>
      <c r="W419" s="7">
        <f t="shared" si="65"/>
        <v>803.4298661710036</v>
      </c>
      <c r="X419" s="5"/>
      <c r="Y419" s="5"/>
      <c r="Z419" s="5"/>
      <c r="AA419" s="2">
        <f t="shared" si="59"/>
        <v>803.4298661710036</v>
      </c>
    </row>
    <row r="420" spans="1:27" ht="28.5" customHeight="1" x14ac:dyDescent="0.25">
      <c r="A420" s="5">
        <f>MAX($A$9:A419)+1</f>
        <v>269</v>
      </c>
      <c r="B420" s="5"/>
      <c r="C420" s="5"/>
      <c r="D420" s="5"/>
      <c r="E420" s="5"/>
      <c r="F420" s="7" t="s">
        <v>463</v>
      </c>
      <c r="G420" s="4" t="s">
        <v>476</v>
      </c>
      <c r="H420" s="4" t="s">
        <v>42</v>
      </c>
      <c r="I420" s="4"/>
      <c r="J420" s="4">
        <v>33</v>
      </c>
      <c r="K420" s="4">
        <v>16</v>
      </c>
      <c r="L420" s="7">
        <f t="shared" si="62"/>
        <v>528</v>
      </c>
      <c r="M420" s="7">
        <f t="shared" si="63"/>
        <v>49.070631970260223</v>
      </c>
      <c r="N420" s="5"/>
      <c r="O420" s="4">
        <v>12566</v>
      </c>
      <c r="P420" s="5"/>
      <c r="Q420" s="4"/>
      <c r="R420" s="8"/>
      <c r="S420" s="4"/>
      <c r="T420" s="9"/>
      <c r="U420" s="9"/>
      <c r="V420" s="5"/>
      <c r="W420" s="7"/>
      <c r="X420" s="5"/>
      <c r="Y420" s="5"/>
      <c r="Z420" s="5"/>
      <c r="AA420" s="2"/>
    </row>
    <row r="421" spans="1:27" ht="28.5" customHeight="1" x14ac:dyDescent="0.25">
      <c r="A421" s="78">
        <f>MAX($A$9:A420)+1</f>
        <v>270</v>
      </c>
      <c r="B421" s="5"/>
      <c r="C421" s="5"/>
      <c r="D421" s="5"/>
      <c r="E421" s="78"/>
      <c r="F421" s="77" t="s">
        <v>275</v>
      </c>
      <c r="G421" s="72" t="s">
        <v>34</v>
      </c>
      <c r="H421" s="4" t="s">
        <v>56</v>
      </c>
      <c r="I421" s="4"/>
      <c r="J421" s="4">
        <v>53</v>
      </c>
      <c r="K421" s="4">
        <v>20</v>
      </c>
      <c r="L421" s="7">
        <f t="shared" si="62"/>
        <v>1060</v>
      </c>
      <c r="M421" s="7">
        <f t="shared" si="63"/>
        <v>98.513011152416354</v>
      </c>
      <c r="N421" s="5"/>
      <c r="O421" s="4">
        <v>5692</v>
      </c>
      <c r="P421" s="5"/>
      <c r="Q421" s="4">
        <v>0.75</v>
      </c>
      <c r="R421" s="8">
        <f t="shared" ref="R421:R452" si="69">SUM(M421*O421*Q421)/100</f>
        <v>4205.5204460966543</v>
      </c>
      <c r="S421" s="4">
        <v>1</v>
      </c>
      <c r="T421" s="9">
        <f t="shared" ref="T421:T452" si="70">SUM(R421*S421)</f>
        <v>4205.5204460966543</v>
      </c>
      <c r="U421" s="9">
        <f t="shared" si="57"/>
        <v>4.2055204460966547</v>
      </c>
      <c r="V421" s="5">
        <v>70</v>
      </c>
      <c r="W421" s="7">
        <f t="shared" ref="W421:W452" si="71">+U421*V421</f>
        <v>294.38643122676581</v>
      </c>
      <c r="X421" s="5">
        <v>250</v>
      </c>
      <c r="Y421" s="5">
        <v>100</v>
      </c>
      <c r="Z421" s="5">
        <v>250</v>
      </c>
      <c r="AA421" s="2">
        <f t="shared" si="59"/>
        <v>894.38643122676581</v>
      </c>
    </row>
    <row r="422" spans="1:27" ht="28.5" customHeight="1" x14ac:dyDescent="0.25">
      <c r="A422" s="78"/>
      <c r="B422" s="5"/>
      <c r="C422" s="5"/>
      <c r="D422" s="5"/>
      <c r="E422" s="78"/>
      <c r="F422" s="77"/>
      <c r="G422" s="74"/>
      <c r="H422" s="4" t="s">
        <v>66</v>
      </c>
      <c r="I422" s="4"/>
      <c r="J422" s="4">
        <v>18</v>
      </c>
      <c r="K422" s="4">
        <v>8</v>
      </c>
      <c r="L422" s="7">
        <f t="shared" si="62"/>
        <v>144</v>
      </c>
      <c r="M422" s="7">
        <f t="shared" si="63"/>
        <v>13.382899628252789</v>
      </c>
      <c r="N422" s="5"/>
      <c r="O422" s="4">
        <v>8870</v>
      </c>
      <c r="P422" s="5"/>
      <c r="Q422" s="4">
        <v>0.75</v>
      </c>
      <c r="R422" s="8">
        <f t="shared" si="69"/>
        <v>890.29739776951681</v>
      </c>
      <c r="S422" s="4">
        <v>1</v>
      </c>
      <c r="T422" s="9">
        <f t="shared" si="70"/>
        <v>890.29739776951681</v>
      </c>
      <c r="U422" s="9">
        <f t="shared" si="57"/>
        <v>0.89029739776951677</v>
      </c>
      <c r="V422" s="5">
        <v>110</v>
      </c>
      <c r="W422" s="7">
        <f t="shared" si="71"/>
        <v>97.932713754646841</v>
      </c>
      <c r="X422" s="5"/>
      <c r="Y422" s="5"/>
      <c r="Z422" s="5"/>
      <c r="AA422" s="2">
        <f t="shared" si="59"/>
        <v>97.932713754646841</v>
      </c>
    </row>
    <row r="423" spans="1:27" ht="28.5" customHeight="1" x14ac:dyDescent="0.25">
      <c r="A423" s="78"/>
      <c r="B423" s="5"/>
      <c r="C423" s="5"/>
      <c r="D423" s="5"/>
      <c r="E423" s="78"/>
      <c r="F423" s="77"/>
      <c r="G423" s="73"/>
      <c r="H423" s="4" t="s">
        <v>42</v>
      </c>
      <c r="I423" s="4"/>
      <c r="J423" s="4">
        <v>30</v>
      </c>
      <c r="K423" s="4">
        <v>25</v>
      </c>
      <c r="L423" s="7">
        <f t="shared" si="62"/>
        <v>750</v>
      </c>
      <c r="M423" s="7">
        <f t="shared" si="63"/>
        <v>69.702602230483279</v>
      </c>
      <c r="N423" s="5"/>
      <c r="O423" s="4">
        <v>12566</v>
      </c>
      <c r="P423" s="5"/>
      <c r="Q423" s="4">
        <v>0.85</v>
      </c>
      <c r="R423" s="8">
        <f t="shared" si="69"/>
        <v>7445.0046468401488</v>
      </c>
      <c r="S423" s="4">
        <v>1</v>
      </c>
      <c r="T423" s="9">
        <f t="shared" si="70"/>
        <v>7445.0046468401488</v>
      </c>
      <c r="U423" s="9">
        <f t="shared" si="57"/>
        <v>7.4450046468401485</v>
      </c>
      <c r="V423" s="5">
        <v>130</v>
      </c>
      <c r="W423" s="7">
        <f t="shared" si="71"/>
        <v>967.85060408921936</v>
      </c>
      <c r="X423" s="5"/>
      <c r="Y423" s="5"/>
      <c r="Z423" s="5"/>
      <c r="AA423" s="2">
        <f t="shared" si="59"/>
        <v>967.85060408921936</v>
      </c>
    </row>
    <row r="424" spans="1:27" ht="28.5" customHeight="1" x14ac:dyDescent="0.25">
      <c r="A424" s="78">
        <f>MAX($A$9:A423)+1</f>
        <v>271</v>
      </c>
      <c r="B424" s="5"/>
      <c r="C424" s="5"/>
      <c r="D424" s="5"/>
      <c r="E424" s="78"/>
      <c r="F424" s="77" t="s">
        <v>276</v>
      </c>
      <c r="G424" s="72" t="s">
        <v>34</v>
      </c>
      <c r="H424" s="4" t="s">
        <v>66</v>
      </c>
      <c r="I424" s="4"/>
      <c r="J424" s="4">
        <v>51</v>
      </c>
      <c r="K424" s="4">
        <v>38</v>
      </c>
      <c r="L424" s="7">
        <f t="shared" si="62"/>
        <v>1938</v>
      </c>
      <c r="M424" s="7">
        <f t="shared" si="63"/>
        <v>180.11152416356879</v>
      </c>
      <c r="N424" s="5"/>
      <c r="O424" s="4">
        <v>8870</v>
      </c>
      <c r="P424" s="5"/>
      <c r="Q424" s="4">
        <v>0.3</v>
      </c>
      <c r="R424" s="8">
        <f t="shared" si="69"/>
        <v>4792.7676579925646</v>
      </c>
      <c r="S424" s="4">
        <v>1</v>
      </c>
      <c r="T424" s="9">
        <f t="shared" si="70"/>
        <v>4792.7676579925646</v>
      </c>
      <c r="U424" s="9">
        <f t="shared" si="57"/>
        <v>4.7927676579925649</v>
      </c>
      <c r="V424" s="5">
        <v>110</v>
      </c>
      <c r="W424" s="7">
        <f t="shared" si="71"/>
        <v>527.20444237918218</v>
      </c>
      <c r="X424" s="5">
        <v>250</v>
      </c>
      <c r="Y424" s="5">
        <v>100</v>
      </c>
      <c r="Z424" s="5">
        <v>1000</v>
      </c>
      <c r="AA424" s="2">
        <f t="shared" si="59"/>
        <v>1877.2044423791822</v>
      </c>
    </row>
    <row r="425" spans="1:27" ht="28.5" customHeight="1" x14ac:dyDescent="0.25">
      <c r="A425" s="78"/>
      <c r="B425" s="5"/>
      <c r="C425" s="5"/>
      <c r="D425" s="5"/>
      <c r="E425" s="78"/>
      <c r="F425" s="77"/>
      <c r="G425" s="74"/>
      <c r="H425" s="4" t="s">
        <v>66</v>
      </c>
      <c r="I425" s="4"/>
      <c r="J425" s="4">
        <v>20</v>
      </c>
      <c r="K425" s="4">
        <v>10</v>
      </c>
      <c r="L425" s="7">
        <f t="shared" si="62"/>
        <v>200</v>
      </c>
      <c r="M425" s="7">
        <f t="shared" si="63"/>
        <v>18.587360594795541</v>
      </c>
      <c r="N425" s="5"/>
      <c r="O425" s="4">
        <v>8870</v>
      </c>
      <c r="P425" s="5"/>
      <c r="Q425" s="4">
        <v>0.7</v>
      </c>
      <c r="R425" s="8">
        <f t="shared" si="69"/>
        <v>1154.089219330855</v>
      </c>
      <c r="S425" s="4">
        <v>1</v>
      </c>
      <c r="T425" s="9">
        <f t="shared" si="70"/>
        <v>1154.089219330855</v>
      </c>
      <c r="U425" s="9">
        <f>SUM(T425/1000)</f>
        <v>1.154089219330855</v>
      </c>
      <c r="V425" s="5">
        <v>110</v>
      </c>
      <c r="W425" s="7">
        <f t="shared" si="71"/>
        <v>126.94981412639405</v>
      </c>
      <c r="X425" s="5"/>
      <c r="Y425" s="5"/>
      <c r="Z425" s="5"/>
      <c r="AA425" s="2">
        <f t="shared" si="59"/>
        <v>126.94981412639405</v>
      </c>
    </row>
    <row r="426" spans="1:27" ht="28.5" customHeight="1" x14ac:dyDescent="0.25">
      <c r="A426" s="78"/>
      <c r="B426" s="5"/>
      <c r="C426" s="5"/>
      <c r="D426" s="5"/>
      <c r="E426" s="78"/>
      <c r="F426" s="77"/>
      <c r="G426" s="73"/>
      <c r="H426" s="4" t="s">
        <v>42</v>
      </c>
      <c r="I426" s="4"/>
      <c r="J426" s="4">
        <v>24</v>
      </c>
      <c r="K426" s="4">
        <v>40</v>
      </c>
      <c r="L426" s="7">
        <f t="shared" si="62"/>
        <v>960</v>
      </c>
      <c r="M426" s="7">
        <f t="shared" si="63"/>
        <v>89.219330855018583</v>
      </c>
      <c r="N426" s="5"/>
      <c r="O426" s="4">
        <v>12566</v>
      </c>
      <c r="P426" s="5"/>
      <c r="Q426" s="4">
        <v>0.85</v>
      </c>
      <c r="R426" s="8">
        <f t="shared" si="69"/>
        <v>9529.6059479553896</v>
      </c>
      <c r="S426" s="4">
        <v>1</v>
      </c>
      <c r="T426" s="9">
        <f t="shared" si="70"/>
        <v>9529.6059479553896</v>
      </c>
      <c r="U426" s="9">
        <f t="shared" si="57"/>
        <v>9.529605947955389</v>
      </c>
      <c r="V426" s="5">
        <v>130</v>
      </c>
      <c r="W426" s="7">
        <f t="shared" si="71"/>
        <v>1238.8487732342005</v>
      </c>
      <c r="X426" s="5"/>
      <c r="Y426" s="5"/>
      <c r="Z426" s="5"/>
      <c r="AA426" s="2">
        <f t="shared" si="59"/>
        <v>1238.8487732342005</v>
      </c>
    </row>
    <row r="427" spans="1:27" ht="28.5" customHeight="1" x14ac:dyDescent="0.25">
      <c r="A427" s="75">
        <f>MAX($A$9:A426)+1</f>
        <v>272</v>
      </c>
      <c r="B427" s="5"/>
      <c r="C427" s="5"/>
      <c r="D427" s="5"/>
      <c r="E427" s="75"/>
      <c r="F427" s="72" t="s">
        <v>277</v>
      </c>
      <c r="G427" s="72"/>
      <c r="H427" s="4" t="s">
        <v>202</v>
      </c>
      <c r="I427" s="4"/>
      <c r="J427" s="4">
        <v>32</v>
      </c>
      <c r="K427" s="4">
        <v>35</v>
      </c>
      <c r="L427" s="7">
        <f t="shared" si="62"/>
        <v>1120</v>
      </c>
      <c r="M427" s="7">
        <f t="shared" si="63"/>
        <v>104.08921933085502</v>
      </c>
      <c r="N427" s="5"/>
      <c r="O427" s="4">
        <v>15488</v>
      </c>
      <c r="P427" s="5"/>
      <c r="Q427" s="4">
        <v>0.7</v>
      </c>
      <c r="R427" s="8">
        <f t="shared" si="69"/>
        <v>11284.936802973978</v>
      </c>
      <c r="S427" s="4">
        <v>1</v>
      </c>
      <c r="T427" s="9">
        <f t="shared" si="70"/>
        <v>11284.936802973978</v>
      </c>
      <c r="U427" s="9">
        <f t="shared" si="57"/>
        <v>11.284936802973977</v>
      </c>
      <c r="V427" s="5">
        <v>170</v>
      </c>
      <c r="W427" s="7">
        <f t="shared" si="71"/>
        <v>1918.4392565055762</v>
      </c>
      <c r="X427" s="5">
        <v>250</v>
      </c>
      <c r="Y427" s="5">
        <v>100</v>
      </c>
      <c r="Z427" s="5">
        <v>250</v>
      </c>
      <c r="AA427" s="2">
        <f t="shared" si="59"/>
        <v>2518.4392565055759</v>
      </c>
    </row>
    <row r="428" spans="1:27" ht="28.5" customHeight="1" x14ac:dyDescent="0.25">
      <c r="A428" s="76"/>
      <c r="B428" s="5"/>
      <c r="C428" s="5"/>
      <c r="D428" s="5"/>
      <c r="E428" s="76"/>
      <c r="F428" s="73"/>
      <c r="G428" s="73"/>
      <c r="H428" s="4" t="s">
        <v>202</v>
      </c>
      <c r="I428" s="4"/>
      <c r="J428" s="4">
        <v>32</v>
      </c>
      <c r="K428" s="4">
        <v>35</v>
      </c>
      <c r="L428" s="7">
        <f t="shared" si="62"/>
        <v>1120</v>
      </c>
      <c r="M428" s="7">
        <f t="shared" si="63"/>
        <v>104.08921933085502</v>
      </c>
      <c r="N428" s="5"/>
      <c r="O428" s="4">
        <v>15488</v>
      </c>
      <c r="P428" s="5"/>
      <c r="Q428" s="4">
        <v>0.7</v>
      </c>
      <c r="R428" s="8">
        <f t="shared" si="69"/>
        <v>11284.936802973978</v>
      </c>
      <c r="S428" s="4">
        <v>1</v>
      </c>
      <c r="T428" s="9">
        <f t="shared" si="70"/>
        <v>11284.936802973978</v>
      </c>
      <c r="U428" s="9">
        <f t="shared" si="57"/>
        <v>11.284936802973977</v>
      </c>
      <c r="V428" s="5">
        <v>170</v>
      </c>
      <c r="W428" s="7">
        <f t="shared" si="71"/>
        <v>1918.4392565055762</v>
      </c>
      <c r="X428" s="5"/>
      <c r="Y428" s="5"/>
      <c r="Z428" s="5"/>
      <c r="AA428" s="2">
        <f t="shared" ref="AA428" si="72">SUM(W428:Z428)</f>
        <v>1918.4392565055762</v>
      </c>
    </row>
    <row r="429" spans="1:27" ht="28.5" customHeight="1" x14ac:dyDescent="0.25">
      <c r="A429" s="5">
        <f>MAX($A$9:A428)+1</f>
        <v>273</v>
      </c>
      <c r="B429" s="5"/>
      <c r="C429" s="5"/>
      <c r="D429" s="5"/>
      <c r="E429" s="5"/>
      <c r="F429" s="4" t="s">
        <v>278</v>
      </c>
      <c r="G429" s="4" t="s">
        <v>34</v>
      </c>
      <c r="H429" s="4" t="s">
        <v>66</v>
      </c>
      <c r="I429" s="4"/>
      <c r="J429" s="4">
        <v>30</v>
      </c>
      <c r="K429" s="4">
        <v>16</v>
      </c>
      <c r="L429" s="7">
        <f t="shared" si="62"/>
        <v>480</v>
      </c>
      <c r="M429" s="7">
        <f t="shared" si="63"/>
        <v>44.609665427509292</v>
      </c>
      <c r="N429" s="5"/>
      <c r="O429" s="4">
        <v>8870</v>
      </c>
      <c r="P429" s="5"/>
      <c r="Q429" s="4">
        <v>0.75</v>
      </c>
      <c r="R429" s="8">
        <f t="shared" si="69"/>
        <v>2967.6579925650558</v>
      </c>
      <c r="S429" s="4">
        <v>1</v>
      </c>
      <c r="T429" s="9">
        <f t="shared" si="70"/>
        <v>2967.6579925650558</v>
      </c>
      <c r="U429" s="9">
        <f>SUM(T429/1000)</f>
        <v>2.9676579925650559</v>
      </c>
      <c r="V429" s="5">
        <v>110</v>
      </c>
      <c r="W429" s="7">
        <f t="shared" si="71"/>
        <v>326.44237918215617</v>
      </c>
      <c r="X429" s="5">
        <v>250</v>
      </c>
      <c r="Y429" s="5">
        <v>100</v>
      </c>
      <c r="Z429" s="5">
        <v>1000</v>
      </c>
      <c r="AA429" s="2">
        <f t="shared" si="59"/>
        <v>1676.4423791821562</v>
      </c>
    </row>
    <row r="430" spans="1:27" ht="28.5" customHeight="1" x14ac:dyDescent="0.25">
      <c r="A430" s="78">
        <f>MAX($A$9:A429)+1</f>
        <v>274</v>
      </c>
      <c r="B430" s="5"/>
      <c r="C430" s="5"/>
      <c r="D430" s="5"/>
      <c r="E430" s="75"/>
      <c r="F430" s="77" t="s">
        <v>279</v>
      </c>
      <c r="G430" s="72" t="s">
        <v>34</v>
      </c>
      <c r="H430" s="4" t="s">
        <v>42</v>
      </c>
      <c r="I430" s="4" t="s">
        <v>458</v>
      </c>
      <c r="J430" s="4">
        <v>31</v>
      </c>
      <c r="K430" s="4">
        <v>22</v>
      </c>
      <c r="L430" s="7">
        <f t="shared" si="62"/>
        <v>682</v>
      </c>
      <c r="M430" s="7">
        <f t="shared" si="63"/>
        <v>63.382899628252787</v>
      </c>
      <c r="N430" s="5"/>
      <c r="O430" s="4">
        <v>12566</v>
      </c>
      <c r="P430" s="5"/>
      <c r="Q430" s="4">
        <v>0.85</v>
      </c>
      <c r="R430" s="8">
        <f t="shared" si="69"/>
        <v>6769.9908921933084</v>
      </c>
      <c r="S430" s="4">
        <v>1</v>
      </c>
      <c r="T430" s="9">
        <f t="shared" si="70"/>
        <v>6769.9908921933084</v>
      </c>
      <c r="U430" s="9">
        <f t="shared" si="57"/>
        <v>6.7699908921933085</v>
      </c>
      <c r="V430" s="5">
        <v>130</v>
      </c>
      <c r="W430" s="7">
        <f t="shared" si="71"/>
        <v>880.09881598513016</v>
      </c>
      <c r="X430" s="5">
        <v>250</v>
      </c>
      <c r="Y430" s="5">
        <v>100</v>
      </c>
      <c r="Z430" s="5">
        <v>250</v>
      </c>
      <c r="AA430" s="2">
        <f t="shared" si="59"/>
        <v>1480.0988159851302</v>
      </c>
    </row>
    <row r="431" spans="1:27" ht="28.5" customHeight="1" x14ac:dyDescent="0.25">
      <c r="A431" s="78"/>
      <c r="B431" s="5"/>
      <c r="C431" s="5"/>
      <c r="D431" s="5"/>
      <c r="E431" s="76"/>
      <c r="F431" s="77"/>
      <c r="G431" s="73"/>
      <c r="H431" s="4" t="s">
        <v>66</v>
      </c>
      <c r="I431" s="4"/>
      <c r="J431" s="4">
        <v>22</v>
      </c>
      <c r="K431" s="4">
        <v>9</v>
      </c>
      <c r="L431" s="7">
        <f t="shared" si="62"/>
        <v>198</v>
      </c>
      <c r="M431" s="7">
        <f t="shared" si="63"/>
        <v>18.401486988847584</v>
      </c>
      <c r="N431" s="5"/>
      <c r="O431" s="4">
        <v>8870</v>
      </c>
      <c r="P431" s="5"/>
      <c r="Q431" s="4">
        <v>0.6</v>
      </c>
      <c r="R431" s="8">
        <f t="shared" si="69"/>
        <v>979.32713754646829</v>
      </c>
      <c r="S431" s="4">
        <v>1</v>
      </c>
      <c r="T431" s="9">
        <f t="shared" si="70"/>
        <v>979.32713754646829</v>
      </c>
      <c r="U431" s="9">
        <f t="shared" si="57"/>
        <v>0.97932713754646827</v>
      </c>
      <c r="V431" s="5">
        <v>110</v>
      </c>
      <c r="W431" s="7">
        <f t="shared" si="71"/>
        <v>107.72598513011151</v>
      </c>
      <c r="X431" s="5"/>
      <c r="Y431" s="5"/>
      <c r="Z431" s="5"/>
      <c r="AA431" s="2">
        <f t="shared" si="59"/>
        <v>107.72598513011151</v>
      </c>
    </row>
    <row r="432" spans="1:27" ht="28.5" customHeight="1" x14ac:dyDescent="0.25">
      <c r="A432" s="5">
        <f>MAX($A$9:A431)+1</f>
        <v>275</v>
      </c>
      <c r="B432" s="5"/>
      <c r="C432" s="5"/>
      <c r="D432" s="5"/>
      <c r="E432" s="5"/>
      <c r="F432" s="4" t="s">
        <v>280</v>
      </c>
      <c r="G432" s="4" t="s">
        <v>34</v>
      </c>
      <c r="H432" s="4" t="s">
        <v>501</v>
      </c>
      <c r="I432" s="4"/>
      <c r="J432" s="4">
        <v>128</v>
      </c>
      <c r="K432" s="4">
        <v>21</v>
      </c>
      <c r="L432" s="7">
        <f t="shared" si="62"/>
        <v>2688</v>
      </c>
      <c r="M432" s="7">
        <f t="shared" si="63"/>
        <v>249.81412639405204</v>
      </c>
      <c r="N432" s="5"/>
      <c r="O432" s="4">
        <v>940</v>
      </c>
      <c r="P432" s="5"/>
      <c r="Q432" s="4">
        <v>1</v>
      </c>
      <c r="R432" s="8">
        <f t="shared" si="69"/>
        <v>2348.2527881040892</v>
      </c>
      <c r="S432" s="4">
        <v>1</v>
      </c>
      <c r="T432" s="9">
        <f t="shared" si="70"/>
        <v>2348.2527881040892</v>
      </c>
      <c r="U432" s="9">
        <f t="shared" si="57"/>
        <v>2.3482527881040891</v>
      </c>
      <c r="V432" s="5">
        <v>200</v>
      </c>
      <c r="W432" s="7">
        <f t="shared" si="71"/>
        <v>469.65055762081784</v>
      </c>
      <c r="X432" s="5"/>
      <c r="Y432" s="5"/>
      <c r="Z432" s="5"/>
      <c r="AA432" s="2">
        <f t="shared" si="59"/>
        <v>469.65055762081784</v>
      </c>
    </row>
    <row r="433" spans="1:27" ht="28.5" customHeight="1" x14ac:dyDescent="0.25">
      <c r="A433" s="5">
        <f>MAX($A$9:A432)+1</f>
        <v>276</v>
      </c>
      <c r="B433" s="5"/>
      <c r="C433" s="5"/>
      <c r="D433" s="5"/>
      <c r="E433" s="5"/>
      <c r="F433" s="4" t="s">
        <v>281</v>
      </c>
      <c r="G433" s="4" t="s">
        <v>34</v>
      </c>
      <c r="H433" s="4" t="s">
        <v>42</v>
      </c>
      <c r="I433" s="4" t="s">
        <v>458</v>
      </c>
      <c r="J433" s="4">
        <v>26</v>
      </c>
      <c r="K433" s="4">
        <v>12</v>
      </c>
      <c r="L433" s="7">
        <f t="shared" si="62"/>
        <v>312</v>
      </c>
      <c r="M433" s="7">
        <f t="shared" si="63"/>
        <v>28.996282527881043</v>
      </c>
      <c r="N433" s="5"/>
      <c r="O433" s="4">
        <v>12566</v>
      </c>
      <c r="P433" s="5"/>
      <c r="Q433" s="4">
        <v>0.85</v>
      </c>
      <c r="R433" s="8">
        <f t="shared" si="69"/>
        <v>3097.1219330855015</v>
      </c>
      <c r="S433" s="4">
        <v>1</v>
      </c>
      <c r="T433" s="9">
        <f t="shared" si="70"/>
        <v>3097.1219330855015</v>
      </c>
      <c r="U433" s="9">
        <f>SUM(T433/1000)</f>
        <v>3.0971219330855013</v>
      </c>
      <c r="V433" s="5">
        <v>130</v>
      </c>
      <c r="W433" s="7">
        <f t="shared" si="71"/>
        <v>402.62585130111518</v>
      </c>
      <c r="X433" s="5">
        <v>250</v>
      </c>
      <c r="Y433" s="5">
        <v>100</v>
      </c>
      <c r="Z433" s="5">
        <v>250</v>
      </c>
      <c r="AA433" s="2">
        <f t="shared" si="59"/>
        <v>1002.6258513011152</v>
      </c>
    </row>
    <row r="434" spans="1:27" ht="28.5" customHeight="1" x14ac:dyDescent="0.25">
      <c r="A434" s="5">
        <f>MAX($A$9:A433)+1</f>
        <v>277</v>
      </c>
      <c r="B434" s="5"/>
      <c r="C434" s="5"/>
      <c r="D434" s="5"/>
      <c r="E434" s="5"/>
      <c r="F434" s="4" t="s">
        <v>282</v>
      </c>
      <c r="G434" s="4" t="s">
        <v>34</v>
      </c>
      <c r="H434" s="4" t="s">
        <v>42</v>
      </c>
      <c r="I434" s="4" t="s">
        <v>458</v>
      </c>
      <c r="J434" s="4">
        <v>26</v>
      </c>
      <c r="K434" s="4">
        <v>12</v>
      </c>
      <c r="L434" s="7">
        <f t="shared" si="62"/>
        <v>312</v>
      </c>
      <c r="M434" s="7">
        <f t="shared" si="63"/>
        <v>28.996282527881043</v>
      </c>
      <c r="N434" s="5"/>
      <c r="O434" s="4">
        <v>12566</v>
      </c>
      <c r="P434" s="5"/>
      <c r="Q434" s="4">
        <v>0.85</v>
      </c>
      <c r="R434" s="8">
        <f t="shared" si="69"/>
        <v>3097.1219330855015</v>
      </c>
      <c r="S434" s="4">
        <v>1</v>
      </c>
      <c r="T434" s="9">
        <f t="shared" si="70"/>
        <v>3097.1219330855015</v>
      </c>
      <c r="U434" s="9">
        <f t="shared" si="57"/>
        <v>3.0971219330855013</v>
      </c>
      <c r="V434" s="5">
        <v>130</v>
      </c>
      <c r="W434" s="7">
        <f t="shared" si="71"/>
        <v>402.62585130111518</v>
      </c>
      <c r="X434" s="5">
        <v>250</v>
      </c>
      <c r="Y434" s="5">
        <v>100</v>
      </c>
      <c r="Z434" s="5">
        <v>250</v>
      </c>
      <c r="AA434" s="2">
        <f t="shared" si="59"/>
        <v>1002.6258513011152</v>
      </c>
    </row>
    <row r="435" spans="1:27" ht="28.5" customHeight="1" x14ac:dyDescent="0.25">
      <c r="A435" s="5">
        <f>MAX($A$9:A434)+1</f>
        <v>278</v>
      </c>
      <c r="B435" s="5"/>
      <c r="C435" s="5"/>
      <c r="D435" s="5"/>
      <c r="E435" s="5"/>
      <c r="F435" s="4" t="s">
        <v>283</v>
      </c>
      <c r="G435" s="4" t="s">
        <v>34</v>
      </c>
      <c r="H435" s="4" t="s">
        <v>42</v>
      </c>
      <c r="I435" s="4" t="s">
        <v>458</v>
      </c>
      <c r="J435" s="4">
        <v>30</v>
      </c>
      <c r="K435" s="4">
        <v>14</v>
      </c>
      <c r="L435" s="7">
        <f t="shared" si="62"/>
        <v>420</v>
      </c>
      <c r="M435" s="7">
        <f t="shared" si="63"/>
        <v>39.033457249070629</v>
      </c>
      <c r="N435" s="5"/>
      <c r="O435" s="4">
        <v>12566</v>
      </c>
      <c r="P435" s="5"/>
      <c r="Q435" s="4">
        <v>0.85</v>
      </c>
      <c r="R435" s="8">
        <f t="shared" si="69"/>
        <v>4169.2026022304826</v>
      </c>
      <c r="S435" s="4">
        <v>1</v>
      </c>
      <c r="T435" s="9">
        <f t="shared" si="70"/>
        <v>4169.2026022304826</v>
      </c>
      <c r="U435" s="9">
        <f t="shared" si="57"/>
        <v>4.1692026022304827</v>
      </c>
      <c r="V435" s="5">
        <v>130</v>
      </c>
      <c r="W435" s="7">
        <f t="shared" si="71"/>
        <v>541.99633828996275</v>
      </c>
      <c r="X435" s="5">
        <v>250</v>
      </c>
      <c r="Y435" s="5">
        <v>100</v>
      </c>
      <c r="Z435" s="5">
        <v>250</v>
      </c>
      <c r="AA435" s="2">
        <f t="shared" si="59"/>
        <v>1141.9963382899628</v>
      </c>
    </row>
    <row r="436" spans="1:27" ht="28.5" customHeight="1" x14ac:dyDescent="0.25">
      <c r="A436" s="5">
        <f>MAX($A$9:A435)+1</f>
        <v>279</v>
      </c>
      <c r="B436" s="5"/>
      <c r="C436" s="5"/>
      <c r="D436" s="5"/>
      <c r="E436" s="5"/>
      <c r="F436" s="4" t="s">
        <v>284</v>
      </c>
      <c r="G436" s="4" t="s">
        <v>34</v>
      </c>
      <c r="H436" s="4" t="s">
        <v>42</v>
      </c>
      <c r="I436" s="4" t="s">
        <v>458</v>
      </c>
      <c r="J436" s="4">
        <v>26</v>
      </c>
      <c r="K436" s="4">
        <v>11</v>
      </c>
      <c r="L436" s="7">
        <f t="shared" si="62"/>
        <v>286</v>
      </c>
      <c r="M436" s="7">
        <f t="shared" si="63"/>
        <v>26.57992565055762</v>
      </c>
      <c r="N436" s="5"/>
      <c r="O436" s="4">
        <v>12566</v>
      </c>
      <c r="P436" s="5"/>
      <c r="Q436" s="4">
        <v>0.85</v>
      </c>
      <c r="R436" s="8">
        <f t="shared" si="69"/>
        <v>2839.0284386617104</v>
      </c>
      <c r="S436" s="4">
        <v>1</v>
      </c>
      <c r="T436" s="9">
        <f t="shared" si="70"/>
        <v>2839.0284386617104</v>
      </c>
      <c r="U436" s="9">
        <f t="shared" si="57"/>
        <v>2.8390284386617104</v>
      </c>
      <c r="V436" s="5">
        <v>130</v>
      </c>
      <c r="W436" s="7">
        <f t="shared" si="71"/>
        <v>369.07369702602233</v>
      </c>
      <c r="X436" s="5">
        <v>250</v>
      </c>
      <c r="Y436" s="5">
        <v>100</v>
      </c>
      <c r="Z436" s="5">
        <v>1000</v>
      </c>
      <c r="AA436" s="2">
        <f t="shared" si="59"/>
        <v>1719.0736970260223</v>
      </c>
    </row>
    <row r="437" spans="1:27" ht="28.5" customHeight="1" x14ac:dyDescent="0.25">
      <c r="A437" s="5">
        <f>MAX($A$9:A436)+1</f>
        <v>280</v>
      </c>
      <c r="B437" s="5"/>
      <c r="C437" s="5"/>
      <c r="D437" s="5"/>
      <c r="E437" s="5"/>
      <c r="F437" s="4" t="s">
        <v>285</v>
      </c>
      <c r="G437" s="4" t="s">
        <v>34</v>
      </c>
      <c r="H437" s="4" t="s">
        <v>56</v>
      </c>
      <c r="I437" s="4"/>
      <c r="J437" s="4">
        <v>35</v>
      </c>
      <c r="K437" s="4">
        <v>19</v>
      </c>
      <c r="L437" s="7">
        <f t="shared" si="62"/>
        <v>665</v>
      </c>
      <c r="M437" s="7">
        <f t="shared" si="63"/>
        <v>61.802973977695167</v>
      </c>
      <c r="N437" s="5"/>
      <c r="O437" s="4">
        <v>5692</v>
      </c>
      <c r="P437" s="5"/>
      <c r="Q437" s="4">
        <v>0.6</v>
      </c>
      <c r="R437" s="8">
        <f t="shared" si="69"/>
        <v>2110.6951672862451</v>
      </c>
      <c r="S437" s="4">
        <v>1</v>
      </c>
      <c r="T437" s="9">
        <f t="shared" si="70"/>
        <v>2110.6951672862451</v>
      </c>
      <c r="U437" s="9">
        <f>SUM(T437/1000)</f>
        <v>2.1106951672862451</v>
      </c>
      <c r="V437" s="5">
        <v>70</v>
      </c>
      <c r="W437" s="7">
        <f t="shared" si="71"/>
        <v>147.74866171003714</v>
      </c>
      <c r="X437" s="5">
        <v>250</v>
      </c>
      <c r="Y437" s="5">
        <v>100</v>
      </c>
      <c r="Z437" s="5">
        <v>250</v>
      </c>
      <c r="AA437" s="2">
        <f t="shared" si="59"/>
        <v>747.74866171003714</v>
      </c>
    </row>
    <row r="438" spans="1:27" ht="28.5" customHeight="1" x14ac:dyDescent="0.25">
      <c r="A438" s="5">
        <f>MAX($A$9:A437)+1</f>
        <v>281</v>
      </c>
      <c r="B438" s="5"/>
      <c r="C438" s="5"/>
      <c r="D438" s="5"/>
      <c r="E438" s="5"/>
      <c r="F438" s="4" t="s">
        <v>286</v>
      </c>
      <c r="G438" s="4" t="s">
        <v>34</v>
      </c>
      <c r="H438" s="4" t="s">
        <v>35</v>
      </c>
      <c r="I438" s="4"/>
      <c r="J438" s="4">
        <v>35</v>
      </c>
      <c r="K438" s="4">
        <v>19</v>
      </c>
      <c r="L438" s="7">
        <f t="shared" si="62"/>
        <v>665</v>
      </c>
      <c r="M438" s="7">
        <f t="shared" si="63"/>
        <v>61.802973977695167</v>
      </c>
      <c r="N438" s="5"/>
      <c r="O438" s="4">
        <v>5692</v>
      </c>
      <c r="P438" s="5"/>
      <c r="Q438" s="4">
        <v>0.6</v>
      </c>
      <c r="R438" s="8">
        <f t="shared" si="69"/>
        <v>2110.6951672862451</v>
      </c>
      <c r="S438" s="4">
        <v>1</v>
      </c>
      <c r="T438" s="9">
        <f t="shared" si="70"/>
        <v>2110.6951672862451</v>
      </c>
      <c r="U438" s="9">
        <f t="shared" si="57"/>
        <v>2.1106951672862451</v>
      </c>
      <c r="V438" s="5">
        <v>70</v>
      </c>
      <c r="W438" s="7">
        <f t="shared" si="71"/>
        <v>147.74866171003714</v>
      </c>
      <c r="X438" s="5">
        <v>250</v>
      </c>
      <c r="Y438" s="5">
        <v>100</v>
      </c>
      <c r="Z438" s="5">
        <v>1000</v>
      </c>
      <c r="AA438" s="2">
        <f t="shared" si="59"/>
        <v>1497.7486617100371</v>
      </c>
    </row>
    <row r="439" spans="1:27" ht="28.5" customHeight="1" x14ac:dyDescent="0.25">
      <c r="A439" s="5">
        <f>MAX($A$9:A438)+1</f>
        <v>282</v>
      </c>
      <c r="B439" s="5"/>
      <c r="C439" s="5"/>
      <c r="D439" s="5"/>
      <c r="E439" s="5"/>
      <c r="F439" s="4" t="s">
        <v>287</v>
      </c>
      <c r="G439" s="4" t="s">
        <v>34</v>
      </c>
      <c r="H439" s="4" t="s">
        <v>501</v>
      </c>
      <c r="I439" s="4"/>
      <c r="J439" s="4">
        <v>105</v>
      </c>
      <c r="K439" s="4">
        <v>31</v>
      </c>
      <c r="L439" s="7">
        <f t="shared" si="62"/>
        <v>3255</v>
      </c>
      <c r="M439" s="7">
        <f t="shared" si="63"/>
        <v>302.50929368029739</v>
      </c>
      <c r="N439" s="5"/>
      <c r="O439" s="4">
        <v>940</v>
      </c>
      <c r="P439" s="5"/>
      <c r="Q439" s="4">
        <v>1</v>
      </c>
      <c r="R439" s="8">
        <f t="shared" si="69"/>
        <v>2843.5873605947954</v>
      </c>
      <c r="S439" s="4">
        <v>1</v>
      </c>
      <c r="T439" s="9">
        <f t="shared" si="70"/>
        <v>2843.5873605947954</v>
      </c>
      <c r="U439" s="9">
        <f t="shared" si="57"/>
        <v>2.8435873605947952</v>
      </c>
      <c r="V439" s="5">
        <v>200</v>
      </c>
      <c r="W439" s="7">
        <f t="shared" si="71"/>
        <v>568.71747211895899</v>
      </c>
      <c r="X439" s="5"/>
      <c r="Y439" s="5"/>
      <c r="Z439" s="5"/>
      <c r="AA439" s="2">
        <f t="shared" si="59"/>
        <v>568.71747211895899</v>
      </c>
    </row>
    <row r="440" spans="1:27" ht="28.5" customHeight="1" x14ac:dyDescent="0.25">
      <c r="A440" s="5">
        <f>MAX($A$9:A439)+1</f>
        <v>283</v>
      </c>
      <c r="B440" s="5"/>
      <c r="C440" s="5"/>
      <c r="D440" s="5"/>
      <c r="E440" s="5"/>
      <c r="F440" s="4" t="s">
        <v>490</v>
      </c>
      <c r="G440" s="4" t="s">
        <v>34</v>
      </c>
      <c r="H440" s="4" t="s">
        <v>42</v>
      </c>
      <c r="I440" s="4"/>
      <c r="J440" s="4">
        <v>34</v>
      </c>
      <c r="K440" s="4">
        <v>12</v>
      </c>
      <c r="L440" s="7">
        <f t="shared" si="62"/>
        <v>408</v>
      </c>
      <c r="M440" s="7">
        <f t="shared" si="63"/>
        <v>37.918215613382898</v>
      </c>
      <c r="N440" s="5"/>
      <c r="O440" s="4">
        <v>12566</v>
      </c>
      <c r="P440" s="5"/>
      <c r="Q440" s="4">
        <v>0.6</v>
      </c>
      <c r="R440" s="8">
        <f t="shared" si="69"/>
        <v>2858.8817843866168</v>
      </c>
      <c r="S440" s="4">
        <v>1</v>
      </c>
      <c r="T440" s="9">
        <f t="shared" si="70"/>
        <v>2858.8817843866168</v>
      </c>
      <c r="U440" s="9">
        <f t="shared" si="57"/>
        <v>2.8588817843866168</v>
      </c>
      <c r="V440" s="5">
        <v>130</v>
      </c>
      <c r="W440" s="7">
        <f t="shared" si="71"/>
        <v>371.6546319702602</v>
      </c>
      <c r="X440" s="5">
        <v>250</v>
      </c>
      <c r="Y440" s="5">
        <v>100</v>
      </c>
      <c r="Z440" s="5">
        <v>250</v>
      </c>
      <c r="AA440" s="2">
        <f t="shared" si="59"/>
        <v>971.6546319702602</v>
      </c>
    </row>
    <row r="441" spans="1:27" ht="28.5" customHeight="1" x14ac:dyDescent="0.25">
      <c r="A441" s="5">
        <f>MAX($A$9:A440)+1</f>
        <v>284</v>
      </c>
      <c r="B441" s="5"/>
      <c r="C441" s="5"/>
      <c r="D441" s="5"/>
      <c r="E441" s="5"/>
      <c r="F441" s="4" t="s">
        <v>288</v>
      </c>
      <c r="G441" s="4" t="s">
        <v>34</v>
      </c>
      <c r="H441" s="4" t="s">
        <v>56</v>
      </c>
      <c r="I441" s="4"/>
      <c r="J441" s="4">
        <v>36</v>
      </c>
      <c r="K441" s="4">
        <v>11</v>
      </c>
      <c r="L441" s="7">
        <f t="shared" si="62"/>
        <v>396</v>
      </c>
      <c r="M441" s="7">
        <f t="shared" si="63"/>
        <v>36.802973977695167</v>
      </c>
      <c r="N441" s="5"/>
      <c r="O441" s="4">
        <v>5692</v>
      </c>
      <c r="P441" s="5"/>
      <c r="Q441" s="4">
        <v>0.75</v>
      </c>
      <c r="R441" s="8">
        <f t="shared" si="69"/>
        <v>1571.1189591078064</v>
      </c>
      <c r="S441" s="4">
        <v>1</v>
      </c>
      <c r="T441" s="9">
        <f t="shared" si="70"/>
        <v>1571.1189591078064</v>
      </c>
      <c r="U441" s="9">
        <f t="shared" si="57"/>
        <v>1.5711189591078063</v>
      </c>
      <c r="V441" s="5">
        <v>70</v>
      </c>
      <c r="W441" s="7">
        <f t="shared" si="71"/>
        <v>109.97832713754644</v>
      </c>
      <c r="X441" s="5">
        <v>250</v>
      </c>
      <c r="Y441" s="5">
        <v>100</v>
      </c>
      <c r="Z441" s="5">
        <v>250</v>
      </c>
      <c r="AA441" s="2">
        <f t="shared" ref="AA441:AA485" si="73">SUM(W441:Z441)</f>
        <v>709.97832713754644</v>
      </c>
    </row>
    <row r="442" spans="1:27" ht="28.5" customHeight="1" x14ac:dyDescent="0.25">
      <c r="A442" s="5">
        <f>MAX($A$9:A441)+1</f>
        <v>285</v>
      </c>
      <c r="B442" s="5"/>
      <c r="C442" s="5"/>
      <c r="D442" s="5"/>
      <c r="E442" s="5"/>
      <c r="F442" s="4" t="s">
        <v>289</v>
      </c>
      <c r="G442" s="4" t="s">
        <v>34</v>
      </c>
      <c r="H442" s="4" t="s">
        <v>56</v>
      </c>
      <c r="I442" s="4"/>
      <c r="J442" s="4">
        <v>36</v>
      </c>
      <c r="K442" s="4">
        <v>11</v>
      </c>
      <c r="L442" s="7">
        <f t="shared" si="62"/>
        <v>396</v>
      </c>
      <c r="M442" s="7">
        <f t="shared" si="63"/>
        <v>36.802973977695167</v>
      </c>
      <c r="N442" s="5"/>
      <c r="O442" s="4">
        <v>5692</v>
      </c>
      <c r="P442" s="5"/>
      <c r="Q442" s="4">
        <v>0.75</v>
      </c>
      <c r="R442" s="8">
        <f t="shared" si="69"/>
        <v>1571.1189591078064</v>
      </c>
      <c r="S442" s="4">
        <v>1</v>
      </c>
      <c r="T442" s="9">
        <f t="shared" si="70"/>
        <v>1571.1189591078064</v>
      </c>
      <c r="U442" s="9">
        <f t="shared" si="57"/>
        <v>1.5711189591078063</v>
      </c>
      <c r="V442" s="5">
        <v>70</v>
      </c>
      <c r="W442" s="7">
        <f t="shared" si="71"/>
        <v>109.97832713754644</v>
      </c>
      <c r="X442" s="5">
        <v>250</v>
      </c>
      <c r="Y442" s="5">
        <v>100</v>
      </c>
      <c r="Z442" s="5">
        <v>250</v>
      </c>
      <c r="AA442" s="2">
        <f t="shared" si="73"/>
        <v>709.97832713754644</v>
      </c>
    </row>
    <row r="443" spans="1:27" ht="28.5" customHeight="1" x14ac:dyDescent="0.25">
      <c r="A443" s="5">
        <f>MAX($A$9:A442)+1</f>
        <v>286</v>
      </c>
      <c r="B443" s="5"/>
      <c r="C443" s="5"/>
      <c r="D443" s="5"/>
      <c r="E443" s="5"/>
      <c r="F443" s="4" t="s">
        <v>290</v>
      </c>
      <c r="G443" s="4" t="s">
        <v>34</v>
      </c>
      <c r="H443" s="4" t="s">
        <v>56</v>
      </c>
      <c r="I443" s="4"/>
      <c r="J443" s="4">
        <v>36</v>
      </c>
      <c r="K443" s="4">
        <v>11</v>
      </c>
      <c r="L443" s="7">
        <f t="shared" si="62"/>
        <v>396</v>
      </c>
      <c r="M443" s="7">
        <f t="shared" si="63"/>
        <v>36.802973977695167</v>
      </c>
      <c r="N443" s="5"/>
      <c r="O443" s="4">
        <v>5692</v>
      </c>
      <c r="P443" s="5"/>
      <c r="Q443" s="4">
        <v>0.75</v>
      </c>
      <c r="R443" s="8">
        <f t="shared" si="69"/>
        <v>1571.1189591078064</v>
      </c>
      <c r="S443" s="4">
        <v>1</v>
      </c>
      <c r="T443" s="9">
        <f t="shared" si="70"/>
        <v>1571.1189591078064</v>
      </c>
      <c r="U443" s="9">
        <f t="shared" si="57"/>
        <v>1.5711189591078063</v>
      </c>
      <c r="V443" s="5">
        <v>70</v>
      </c>
      <c r="W443" s="7">
        <f t="shared" si="71"/>
        <v>109.97832713754644</v>
      </c>
      <c r="X443" s="5">
        <v>250</v>
      </c>
      <c r="Y443" s="5">
        <v>100</v>
      </c>
      <c r="Z443" s="5">
        <v>250</v>
      </c>
      <c r="AA443" s="2">
        <f t="shared" si="73"/>
        <v>709.97832713754644</v>
      </c>
    </row>
    <row r="444" spans="1:27" ht="28.5" customHeight="1" x14ac:dyDescent="0.25">
      <c r="A444" s="5">
        <f>MAX($A$9:A443)+1</f>
        <v>287</v>
      </c>
      <c r="B444" s="5"/>
      <c r="C444" s="5"/>
      <c r="D444" s="5"/>
      <c r="E444" s="5"/>
      <c r="F444" s="4" t="s">
        <v>477</v>
      </c>
      <c r="G444" s="4" t="s">
        <v>34</v>
      </c>
      <c r="H444" s="4" t="s">
        <v>56</v>
      </c>
      <c r="I444" s="4"/>
      <c r="J444" s="4">
        <v>36</v>
      </c>
      <c r="K444" s="4">
        <v>11</v>
      </c>
      <c r="L444" s="7">
        <f t="shared" si="62"/>
        <v>396</v>
      </c>
      <c r="M444" s="7">
        <f t="shared" si="63"/>
        <v>36.802973977695167</v>
      </c>
      <c r="N444" s="5"/>
      <c r="O444" s="4">
        <v>5692</v>
      </c>
      <c r="P444" s="5"/>
      <c r="Q444" s="4">
        <v>0.75</v>
      </c>
      <c r="R444" s="8">
        <f t="shared" si="69"/>
        <v>1571.1189591078064</v>
      </c>
      <c r="S444" s="4">
        <v>1</v>
      </c>
      <c r="T444" s="9">
        <f t="shared" si="70"/>
        <v>1571.1189591078064</v>
      </c>
      <c r="U444" s="9">
        <f t="shared" si="57"/>
        <v>1.5711189591078063</v>
      </c>
      <c r="V444" s="5">
        <v>70</v>
      </c>
      <c r="W444" s="7">
        <f t="shared" si="71"/>
        <v>109.97832713754644</v>
      </c>
      <c r="X444" s="5">
        <v>250</v>
      </c>
      <c r="Y444" s="5">
        <v>100</v>
      </c>
      <c r="Z444" s="5">
        <v>250</v>
      </c>
      <c r="AA444" s="2">
        <f t="shared" si="73"/>
        <v>709.97832713754644</v>
      </c>
    </row>
    <row r="445" spans="1:27" ht="28.5" customHeight="1" x14ac:dyDescent="0.25">
      <c r="A445" s="5">
        <f>MAX($A$9:A444)+1</f>
        <v>288</v>
      </c>
      <c r="B445" s="5"/>
      <c r="C445" s="5"/>
      <c r="D445" s="5"/>
      <c r="E445" s="5"/>
      <c r="F445" s="4" t="s">
        <v>292</v>
      </c>
      <c r="G445" s="4" t="s">
        <v>34</v>
      </c>
      <c r="H445" s="4" t="s">
        <v>42</v>
      </c>
      <c r="I445" s="4"/>
      <c r="J445" s="4">
        <v>10</v>
      </c>
      <c r="K445" s="4">
        <v>10</v>
      </c>
      <c r="L445" s="7">
        <f t="shared" si="62"/>
        <v>100</v>
      </c>
      <c r="M445" s="7">
        <f t="shared" si="63"/>
        <v>9.2936802973977706</v>
      </c>
      <c r="N445" s="5"/>
      <c r="O445" s="4">
        <v>12566</v>
      </c>
      <c r="P445" s="5"/>
      <c r="Q445" s="4">
        <v>0.75</v>
      </c>
      <c r="R445" s="8">
        <f t="shared" si="69"/>
        <v>875.88289962825297</v>
      </c>
      <c r="S445" s="4">
        <v>1</v>
      </c>
      <c r="T445" s="9">
        <f t="shared" si="70"/>
        <v>875.88289962825297</v>
      </c>
      <c r="U445" s="9">
        <f t="shared" si="57"/>
        <v>0.87588289962825294</v>
      </c>
      <c r="V445" s="5">
        <v>130</v>
      </c>
      <c r="W445" s="7">
        <f t="shared" si="71"/>
        <v>113.86477695167288</v>
      </c>
      <c r="X445" s="5">
        <v>250</v>
      </c>
      <c r="Y445" s="5">
        <v>100</v>
      </c>
      <c r="Z445" s="5">
        <v>250</v>
      </c>
      <c r="AA445" s="2">
        <f t="shared" si="73"/>
        <v>713.86477695167287</v>
      </c>
    </row>
    <row r="446" spans="1:27" ht="28.5" customHeight="1" x14ac:dyDescent="0.25">
      <c r="A446" s="5">
        <f>MAX($A$9:A445)+1</f>
        <v>289</v>
      </c>
      <c r="B446" s="5"/>
      <c r="C446" s="5"/>
      <c r="D446" s="5"/>
      <c r="E446" s="5"/>
      <c r="F446" s="4" t="s">
        <v>291</v>
      </c>
      <c r="G446" s="4" t="s">
        <v>34</v>
      </c>
      <c r="H446" s="4" t="s">
        <v>42</v>
      </c>
      <c r="I446" s="4" t="s">
        <v>458</v>
      </c>
      <c r="J446" s="4">
        <v>30</v>
      </c>
      <c r="K446" s="4">
        <v>12</v>
      </c>
      <c r="L446" s="7">
        <f t="shared" si="62"/>
        <v>360</v>
      </c>
      <c r="M446" s="7">
        <f t="shared" si="63"/>
        <v>33.457249070631974</v>
      </c>
      <c r="N446" s="5"/>
      <c r="O446" s="4">
        <v>12566</v>
      </c>
      <c r="P446" s="5"/>
      <c r="Q446" s="4">
        <v>0.85</v>
      </c>
      <c r="R446" s="8">
        <f t="shared" si="69"/>
        <v>3573.6022304832718</v>
      </c>
      <c r="S446" s="4">
        <v>1</v>
      </c>
      <c r="T446" s="9">
        <f t="shared" si="70"/>
        <v>3573.6022304832718</v>
      </c>
      <c r="U446" s="9">
        <f t="shared" si="57"/>
        <v>3.5736022304832717</v>
      </c>
      <c r="V446" s="5">
        <v>130</v>
      </c>
      <c r="W446" s="7">
        <f t="shared" si="71"/>
        <v>464.5682899628253</v>
      </c>
      <c r="X446" s="5">
        <v>250</v>
      </c>
      <c r="Y446" s="5">
        <v>100</v>
      </c>
      <c r="Z446" s="5">
        <v>250</v>
      </c>
      <c r="AA446" s="2">
        <f t="shared" si="73"/>
        <v>1064.5682899628252</v>
      </c>
    </row>
    <row r="447" spans="1:27" ht="28.5" customHeight="1" x14ac:dyDescent="0.25">
      <c r="A447" s="5">
        <f>MAX($A$9:A446)+1</f>
        <v>290</v>
      </c>
      <c r="B447" s="5"/>
      <c r="C447" s="5"/>
      <c r="D447" s="5"/>
      <c r="E447" s="5"/>
      <c r="F447" s="4" t="s">
        <v>293</v>
      </c>
      <c r="G447" s="4" t="s">
        <v>34</v>
      </c>
      <c r="H447" s="4" t="s">
        <v>202</v>
      </c>
      <c r="I447" s="4" t="s">
        <v>458</v>
      </c>
      <c r="J447" s="4">
        <v>42</v>
      </c>
      <c r="K447" s="4">
        <v>38</v>
      </c>
      <c r="L447" s="7">
        <f t="shared" si="62"/>
        <v>1596</v>
      </c>
      <c r="M447" s="7">
        <f t="shared" si="63"/>
        <v>148.32713754646841</v>
      </c>
      <c r="N447" s="5"/>
      <c r="O447" s="4">
        <v>12566</v>
      </c>
      <c r="P447" s="5"/>
      <c r="Q447" s="4">
        <v>0.85</v>
      </c>
      <c r="R447" s="8">
        <f t="shared" si="69"/>
        <v>15842.969888475835</v>
      </c>
      <c r="S447" s="4">
        <v>1</v>
      </c>
      <c r="T447" s="9">
        <f t="shared" si="70"/>
        <v>15842.969888475835</v>
      </c>
      <c r="U447" s="9">
        <f t="shared" si="57"/>
        <v>15.842969888475835</v>
      </c>
      <c r="V447" s="5">
        <v>130</v>
      </c>
      <c r="W447" s="7">
        <f t="shared" si="71"/>
        <v>2059.5860855018586</v>
      </c>
      <c r="X447" s="5">
        <v>250</v>
      </c>
      <c r="Y447" s="5">
        <v>100</v>
      </c>
      <c r="Z447" s="5">
        <v>250</v>
      </c>
      <c r="AA447" s="2">
        <f t="shared" si="73"/>
        <v>2659.5860855018586</v>
      </c>
    </row>
    <row r="448" spans="1:27" ht="28.5" customHeight="1" x14ac:dyDescent="0.25">
      <c r="A448" s="5">
        <f>MAX($A$9:A447)+1</f>
        <v>291</v>
      </c>
      <c r="B448" s="5"/>
      <c r="C448" s="5"/>
      <c r="D448" s="5"/>
      <c r="E448" s="5"/>
      <c r="F448" s="4" t="s">
        <v>294</v>
      </c>
      <c r="G448" s="4" t="s">
        <v>34</v>
      </c>
      <c r="H448" s="4" t="s">
        <v>56</v>
      </c>
      <c r="I448" s="4"/>
      <c r="J448" s="4">
        <v>37</v>
      </c>
      <c r="K448" s="4">
        <v>34</v>
      </c>
      <c r="L448" s="7">
        <f t="shared" si="62"/>
        <v>1258</v>
      </c>
      <c r="M448" s="7">
        <f t="shared" si="63"/>
        <v>116.91449814126395</v>
      </c>
      <c r="N448" s="5"/>
      <c r="O448" s="4">
        <v>5692</v>
      </c>
      <c r="P448" s="5"/>
      <c r="Q448" s="4">
        <v>0.75</v>
      </c>
      <c r="R448" s="8">
        <f t="shared" si="69"/>
        <v>4991.0799256505588</v>
      </c>
      <c r="S448" s="4">
        <v>1</v>
      </c>
      <c r="T448" s="9">
        <f t="shared" si="70"/>
        <v>4991.0799256505588</v>
      </c>
      <c r="U448" s="9">
        <f t="shared" si="57"/>
        <v>4.9910799256505589</v>
      </c>
      <c r="V448" s="5">
        <v>70</v>
      </c>
      <c r="W448" s="7">
        <f t="shared" si="71"/>
        <v>349.37559479553914</v>
      </c>
      <c r="X448" s="5">
        <v>250</v>
      </c>
      <c r="Y448" s="5">
        <v>100</v>
      </c>
      <c r="Z448" s="5">
        <v>250</v>
      </c>
      <c r="AA448" s="2">
        <f t="shared" si="73"/>
        <v>949.3755947955392</v>
      </c>
    </row>
    <row r="449" spans="1:27" ht="28.5" customHeight="1" x14ac:dyDescent="0.25">
      <c r="A449" s="5">
        <f>MAX($A$9:A448)+1</f>
        <v>292</v>
      </c>
      <c r="B449" s="5"/>
      <c r="C449" s="5"/>
      <c r="D449" s="5"/>
      <c r="E449" s="5"/>
      <c r="F449" s="4" t="s">
        <v>295</v>
      </c>
      <c r="G449" s="4" t="s">
        <v>34</v>
      </c>
      <c r="H449" s="4" t="s">
        <v>56</v>
      </c>
      <c r="I449" s="4"/>
      <c r="J449" s="4">
        <v>30</v>
      </c>
      <c r="K449" s="4">
        <v>28</v>
      </c>
      <c r="L449" s="7">
        <f t="shared" si="62"/>
        <v>840</v>
      </c>
      <c r="M449" s="7">
        <f t="shared" si="63"/>
        <v>78.066914498141259</v>
      </c>
      <c r="N449" s="5"/>
      <c r="O449" s="4">
        <v>5692</v>
      </c>
      <c r="P449" s="5"/>
      <c r="Q449" s="4">
        <v>0.75</v>
      </c>
      <c r="R449" s="8">
        <f t="shared" si="69"/>
        <v>3332.67657992565</v>
      </c>
      <c r="S449" s="4">
        <v>1</v>
      </c>
      <c r="T449" s="9">
        <f t="shared" si="70"/>
        <v>3332.67657992565</v>
      </c>
      <c r="U449" s="9">
        <f>SUM(T449/1000)</f>
        <v>3.3326765799256499</v>
      </c>
      <c r="V449" s="5">
        <v>70</v>
      </c>
      <c r="W449" s="7">
        <f t="shared" si="71"/>
        <v>233.2873605947955</v>
      </c>
      <c r="X449" s="5">
        <v>250</v>
      </c>
      <c r="Y449" s="5">
        <v>100</v>
      </c>
      <c r="Z449" s="5">
        <v>250</v>
      </c>
      <c r="AA449" s="2">
        <f t="shared" si="73"/>
        <v>833.28736059479547</v>
      </c>
    </row>
    <row r="450" spans="1:27" ht="28.5" customHeight="1" x14ac:dyDescent="0.25">
      <c r="A450" s="5">
        <f>MAX($A$9:A449)+1</f>
        <v>293</v>
      </c>
      <c r="B450" s="5"/>
      <c r="C450" s="5"/>
      <c r="D450" s="5"/>
      <c r="E450" s="5"/>
      <c r="F450" s="4" t="s">
        <v>296</v>
      </c>
      <c r="G450" s="4" t="s">
        <v>34</v>
      </c>
      <c r="H450" s="4" t="s">
        <v>42</v>
      </c>
      <c r="I450" s="4" t="s">
        <v>458</v>
      </c>
      <c r="J450" s="4">
        <v>24</v>
      </c>
      <c r="K450" s="4">
        <v>15</v>
      </c>
      <c r="L450" s="7">
        <f t="shared" si="62"/>
        <v>360</v>
      </c>
      <c r="M450" s="7">
        <f t="shared" si="63"/>
        <v>33.457249070631974</v>
      </c>
      <c r="N450" s="5"/>
      <c r="O450" s="4">
        <v>12566</v>
      </c>
      <c r="P450" s="5"/>
      <c r="Q450" s="4">
        <v>0.9</v>
      </c>
      <c r="R450" s="8">
        <f t="shared" si="69"/>
        <v>3783.8141263940529</v>
      </c>
      <c r="S450" s="4">
        <v>1</v>
      </c>
      <c r="T450" s="9">
        <f t="shared" si="70"/>
        <v>3783.8141263940529</v>
      </c>
      <c r="U450" s="9">
        <f t="shared" si="57"/>
        <v>3.783814126394053</v>
      </c>
      <c r="V450" s="5">
        <v>130</v>
      </c>
      <c r="W450" s="7">
        <f t="shared" si="71"/>
        <v>491.89583643122688</v>
      </c>
      <c r="X450" s="5">
        <v>250</v>
      </c>
      <c r="Y450" s="5">
        <v>100</v>
      </c>
      <c r="Z450" s="5">
        <v>250</v>
      </c>
      <c r="AA450" s="2">
        <f t="shared" si="73"/>
        <v>1091.8958364312268</v>
      </c>
    </row>
    <row r="451" spans="1:27" ht="28.5" customHeight="1" x14ac:dyDescent="0.25">
      <c r="A451" s="5">
        <f>MAX($A$9:A450)+1</f>
        <v>294</v>
      </c>
      <c r="B451" s="5"/>
      <c r="C451" s="5"/>
      <c r="D451" s="5"/>
      <c r="E451" s="5"/>
      <c r="F451" s="4" t="s">
        <v>445</v>
      </c>
      <c r="G451" s="4" t="s">
        <v>34</v>
      </c>
      <c r="H451" s="4" t="s">
        <v>42</v>
      </c>
      <c r="I451" s="4" t="s">
        <v>458</v>
      </c>
      <c r="J451" s="4">
        <v>24</v>
      </c>
      <c r="K451" s="4">
        <v>12</v>
      </c>
      <c r="L451" s="7">
        <f t="shared" si="62"/>
        <v>288</v>
      </c>
      <c r="M451" s="7">
        <f t="shared" si="63"/>
        <v>26.765799256505577</v>
      </c>
      <c r="N451" s="5"/>
      <c r="O451" s="4">
        <v>12566</v>
      </c>
      <c r="P451" s="5"/>
      <c r="Q451" s="4">
        <v>0.9</v>
      </c>
      <c r="R451" s="8">
        <f t="shared" si="69"/>
        <v>3027.0513011152416</v>
      </c>
      <c r="S451" s="4">
        <v>1</v>
      </c>
      <c r="T451" s="9">
        <f t="shared" si="70"/>
        <v>3027.0513011152416</v>
      </c>
      <c r="U451" s="9">
        <f t="shared" ref="U451" si="74">SUM(T451/1000)</f>
        <v>3.0270513011152418</v>
      </c>
      <c r="V451" s="5">
        <v>130</v>
      </c>
      <c r="W451" s="7">
        <f t="shared" si="71"/>
        <v>393.51666914498145</v>
      </c>
      <c r="X451" s="5">
        <v>250</v>
      </c>
      <c r="Y451" s="5">
        <v>100</v>
      </c>
      <c r="Z451" s="5">
        <v>250</v>
      </c>
      <c r="AA451" s="2">
        <f t="shared" ref="AA451" si="75">SUM(W451:Z451)</f>
        <v>993.51666914498151</v>
      </c>
    </row>
    <row r="452" spans="1:27" ht="28.5" customHeight="1" x14ac:dyDescent="0.25">
      <c r="A452" s="5">
        <f>MAX($A$9:A451)+1</f>
        <v>295</v>
      </c>
      <c r="B452" s="5"/>
      <c r="C452" s="5"/>
      <c r="D452" s="5"/>
      <c r="E452" s="5"/>
      <c r="F452" s="4" t="s">
        <v>297</v>
      </c>
      <c r="G452" s="4" t="s">
        <v>34</v>
      </c>
      <c r="H452" s="4" t="s">
        <v>42</v>
      </c>
      <c r="I452" s="4" t="s">
        <v>458</v>
      </c>
      <c r="J452" s="4">
        <v>25</v>
      </c>
      <c r="K452" s="4">
        <v>14</v>
      </c>
      <c r="L452" s="7">
        <f t="shared" si="62"/>
        <v>350</v>
      </c>
      <c r="M452" s="7">
        <f t="shared" si="63"/>
        <v>32.527881040892197</v>
      </c>
      <c r="N452" s="5"/>
      <c r="O452" s="4">
        <v>12566</v>
      </c>
      <c r="P452" s="5"/>
      <c r="Q452" s="4">
        <v>0.9</v>
      </c>
      <c r="R452" s="8">
        <f t="shared" si="69"/>
        <v>3678.7081784386619</v>
      </c>
      <c r="S452" s="4">
        <v>1</v>
      </c>
      <c r="T452" s="9">
        <f t="shared" si="70"/>
        <v>3678.7081784386619</v>
      </c>
      <c r="U452" s="9">
        <f t="shared" si="57"/>
        <v>3.6787081784386619</v>
      </c>
      <c r="V452" s="5">
        <v>130</v>
      </c>
      <c r="W452" s="7">
        <f t="shared" si="71"/>
        <v>478.23206319702604</v>
      </c>
      <c r="X452" s="5">
        <v>250</v>
      </c>
      <c r="Y452" s="5">
        <v>100</v>
      </c>
      <c r="Z452" s="5">
        <v>250</v>
      </c>
      <c r="AA452" s="2">
        <f t="shared" si="73"/>
        <v>1078.232063197026</v>
      </c>
    </row>
    <row r="453" spans="1:27" ht="28.5" customHeight="1" x14ac:dyDescent="0.25">
      <c r="A453" s="5">
        <f>MAX($A$9:A452)+1</f>
        <v>296</v>
      </c>
      <c r="B453" s="5"/>
      <c r="C453" s="5"/>
      <c r="D453" s="5"/>
      <c r="E453" s="5"/>
      <c r="F453" s="4" t="s">
        <v>298</v>
      </c>
      <c r="G453" s="4" t="s">
        <v>34</v>
      </c>
      <c r="H453" s="4" t="s">
        <v>42</v>
      </c>
      <c r="I453" s="4" t="s">
        <v>458</v>
      </c>
      <c r="J453" s="4">
        <v>25</v>
      </c>
      <c r="K453" s="4">
        <v>14</v>
      </c>
      <c r="L453" s="7">
        <f t="shared" si="62"/>
        <v>350</v>
      </c>
      <c r="M453" s="7">
        <f t="shared" si="63"/>
        <v>32.527881040892197</v>
      </c>
      <c r="N453" s="5"/>
      <c r="O453" s="4">
        <v>12566</v>
      </c>
      <c r="P453" s="5"/>
      <c r="Q453" s="4">
        <v>0.9</v>
      </c>
      <c r="R453" s="8">
        <f t="shared" ref="R453:R484" si="76">SUM(M453*O453*Q453)/100</f>
        <v>3678.7081784386619</v>
      </c>
      <c r="S453" s="4">
        <v>1</v>
      </c>
      <c r="T453" s="9">
        <f t="shared" ref="T453:T484" si="77">SUM(R453*S453)</f>
        <v>3678.7081784386619</v>
      </c>
      <c r="U453" s="9">
        <f>SUM(T453/1000)</f>
        <v>3.6787081784386619</v>
      </c>
      <c r="V453" s="5">
        <v>130</v>
      </c>
      <c r="W453" s="7">
        <f t="shared" ref="W453:W484" si="78">+U453*V453</f>
        <v>478.23206319702604</v>
      </c>
      <c r="X453" s="5">
        <v>250</v>
      </c>
      <c r="Y453" s="5">
        <v>100</v>
      </c>
      <c r="Z453" s="5">
        <v>250</v>
      </c>
      <c r="AA453" s="2">
        <f t="shared" si="73"/>
        <v>1078.232063197026</v>
      </c>
    </row>
    <row r="454" spans="1:27" ht="28.5" customHeight="1" x14ac:dyDescent="0.25">
      <c r="A454" s="78">
        <f>MAX($A$9:A453)+1</f>
        <v>297</v>
      </c>
      <c r="B454" s="5"/>
      <c r="C454" s="5"/>
      <c r="D454" s="5"/>
      <c r="E454" s="78"/>
      <c r="F454" s="77" t="s">
        <v>299</v>
      </c>
      <c r="G454" s="72" t="s">
        <v>34</v>
      </c>
      <c r="H454" s="4" t="s">
        <v>42</v>
      </c>
      <c r="I454" s="4"/>
      <c r="J454" s="4">
        <v>33</v>
      </c>
      <c r="K454" s="4">
        <v>26</v>
      </c>
      <c r="L454" s="7">
        <f t="shared" si="62"/>
        <v>858</v>
      </c>
      <c r="M454" s="7">
        <f t="shared" si="63"/>
        <v>79.739776951672866</v>
      </c>
      <c r="N454" s="5"/>
      <c r="O454" s="4">
        <v>12566</v>
      </c>
      <c r="P454" s="5"/>
      <c r="Q454" s="4">
        <v>0.7</v>
      </c>
      <c r="R454" s="8">
        <f t="shared" si="76"/>
        <v>7014.0702602230476</v>
      </c>
      <c r="S454" s="4">
        <v>1</v>
      </c>
      <c r="T454" s="9">
        <f t="shared" si="77"/>
        <v>7014.0702602230476</v>
      </c>
      <c r="U454" s="9">
        <f>SUM(T454/1000)</f>
        <v>7.0140702602230478</v>
      </c>
      <c r="V454" s="5">
        <v>130</v>
      </c>
      <c r="W454" s="7">
        <f t="shared" si="78"/>
        <v>911.82913382899619</v>
      </c>
      <c r="X454" s="5">
        <v>250</v>
      </c>
      <c r="Y454" s="5">
        <v>100</v>
      </c>
      <c r="Z454" s="5">
        <v>250</v>
      </c>
      <c r="AA454" s="2">
        <f t="shared" si="73"/>
        <v>1511.8291338289962</v>
      </c>
    </row>
    <row r="455" spans="1:27" ht="28.5" customHeight="1" x14ac:dyDescent="0.25">
      <c r="A455" s="78"/>
      <c r="B455" s="5"/>
      <c r="C455" s="5"/>
      <c r="D455" s="5"/>
      <c r="E455" s="78"/>
      <c r="F455" s="77"/>
      <c r="G455" s="73"/>
      <c r="H455" s="4" t="s">
        <v>42</v>
      </c>
      <c r="I455" s="4" t="s">
        <v>458</v>
      </c>
      <c r="J455" s="4">
        <v>33</v>
      </c>
      <c r="K455" s="4">
        <v>10</v>
      </c>
      <c r="L455" s="7">
        <f t="shared" si="62"/>
        <v>330</v>
      </c>
      <c r="M455" s="7">
        <f t="shared" si="63"/>
        <v>30.669144981412639</v>
      </c>
      <c r="N455" s="5"/>
      <c r="O455" s="4">
        <v>12566</v>
      </c>
      <c r="P455" s="5"/>
      <c r="Q455" s="4">
        <v>0.85</v>
      </c>
      <c r="R455" s="8">
        <f t="shared" si="76"/>
        <v>3275.8020446096652</v>
      </c>
      <c r="S455" s="4">
        <v>1</v>
      </c>
      <c r="T455" s="9">
        <f t="shared" si="77"/>
        <v>3275.8020446096652</v>
      </c>
      <c r="U455" s="9">
        <f t="shared" si="57"/>
        <v>3.2758020446096654</v>
      </c>
      <c r="V455" s="5">
        <v>130</v>
      </c>
      <c r="W455" s="7">
        <f t="shared" si="78"/>
        <v>425.8542657992565</v>
      </c>
      <c r="X455" s="5"/>
      <c r="Y455" s="5"/>
      <c r="Z455" s="5"/>
      <c r="AA455" s="2">
        <f t="shared" si="73"/>
        <v>425.8542657992565</v>
      </c>
    </row>
    <row r="456" spans="1:27" ht="28.5" customHeight="1" x14ac:dyDescent="0.25">
      <c r="A456" s="5">
        <f>MAX($A$9:A455)+1</f>
        <v>298</v>
      </c>
      <c r="B456" s="5"/>
      <c r="C456" s="5"/>
      <c r="D456" s="5"/>
      <c r="E456" s="5"/>
      <c r="F456" s="4" t="s">
        <v>300</v>
      </c>
      <c r="G456" s="4" t="s">
        <v>34</v>
      </c>
      <c r="H456" s="4" t="s">
        <v>42</v>
      </c>
      <c r="I456" s="4"/>
      <c r="J456" s="4">
        <v>24</v>
      </c>
      <c r="K456" s="4">
        <v>12</v>
      </c>
      <c r="L456" s="7">
        <f t="shared" si="62"/>
        <v>288</v>
      </c>
      <c r="M456" s="7">
        <f t="shared" si="63"/>
        <v>26.765799256505577</v>
      </c>
      <c r="N456" s="5"/>
      <c r="O456" s="4">
        <v>12566</v>
      </c>
      <c r="P456" s="5"/>
      <c r="Q456" s="4">
        <v>0.75</v>
      </c>
      <c r="R456" s="8">
        <f t="shared" si="76"/>
        <v>2522.5427509293677</v>
      </c>
      <c r="S456" s="4">
        <v>1</v>
      </c>
      <c r="T456" s="9">
        <f t="shared" si="77"/>
        <v>2522.5427509293677</v>
      </c>
      <c r="U456" s="9">
        <f t="shared" si="57"/>
        <v>2.5225427509293676</v>
      </c>
      <c r="V456" s="5">
        <v>130</v>
      </c>
      <c r="W456" s="7">
        <f t="shared" si="78"/>
        <v>327.93055762081781</v>
      </c>
      <c r="X456" s="5">
        <v>250</v>
      </c>
      <c r="Y456" s="5">
        <v>100</v>
      </c>
      <c r="Z456" s="5">
        <v>250</v>
      </c>
      <c r="AA456" s="2">
        <f t="shared" si="73"/>
        <v>927.93055762081781</v>
      </c>
    </row>
    <row r="457" spans="1:27" ht="28.5" customHeight="1" x14ac:dyDescent="0.25">
      <c r="A457" s="5">
        <f>MAX($A$9:A456)+1</f>
        <v>299</v>
      </c>
      <c r="B457" s="5"/>
      <c r="C457" s="5"/>
      <c r="D457" s="5"/>
      <c r="E457" s="5"/>
      <c r="F457" s="4" t="s">
        <v>301</v>
      </c>
      <c r="G457" s="4" t="s">
        <v>34</v>
      </c>
      <c r="H457" s="4" t="s">
        <v>42</v>
      </c>
      <c r="I457" s="4" t="s">
        <v>458</v>
      </c>
      <c r="J457" s="4">
        <v>28</v>
      </c>
      <c r="K457" s="4">
        <v>20</v>
      </c>
      <c r="L457" s="7">
        <f t="shared" ref="L457:L520" si="79">SUM(J457*K457)</f>
        <v>560</v>
      </c>
      <c r="M457" s="7">
        <f t="shared" ref="M457:M520" si="80">SUM(L457/10.76)</f>
        <v>52.044609665427508</v>
      </c>
      <c r="N457" s="5"/>
      <c r="O457" s="4">
        <v>12566</v>
      </c>
      <c r="P457" s="5"/>
      <c r="Q457" s="4">
        <v>0.85</v>
      </c>
      <c r="R457" s="8">
        <f t="shared" si="76"/>
        <v>5558.936802973978</v>
      </c>
      <c r="S457" s="4">
        <v>1</v>
      </c>
      <c r="T457" s="9">
        <f t="shared" si="77"/>
        <v>5558.936802973978</v>
      </c>
      <c r="U457" s="9">
        <f t="shared" si="57"/>
        <v>5.5589368029739781</v>
      </c>
      <c r="V457" s="5">
        <v>130</v>
      </c>
      <c r="W457" s="7">
        <f t="shared" si="78"/>
        <v>722.66178438661711</v>
      </c>
      <c r="X457" s="5">
        <v>250</v>
      </c>
      <c r="Y457" s="5">
        <v>100</v>
      </c>
      <c r="Z457" s="5">
        <v>250</v>
      </c>
      <c r="AA457" s="2">
        <f t="shared" si="73"/>
        <v>1322.661784386617</v>
      </c>
    </row>
    <row r="458" spans="1:27" ht="28.5" customHeight="1" x14ac:dyDescent="0.25">
      <c r="A458" s="5">
        <f>MAX($A$9:A457)+1</f>
        <v>300</v>
      </c>
      <c r="B458" s="5"/>
      <c r="C458" s="5"/>
      <c r="D458" s="5"/>
      <c r="E458" s="5"/>
      <c r="F458" s="4" t="s">
        <v>302</v>
      </c>
      <c r="G458" s="4" t="s">
        <v>34</v>
      </c>
      <c r="H458" s="4" t="s">
        <v>42</v>
      </c>
      <c r="I458" s="4" t="s">
        <v>458</v>
      </c>
      <c r="J458" s="4">
        <v>22</v>
      </c>
      <c r="K458" s="4">
        <v>13</v>
      </c>
      <c r="L458" s="7">
        <f t="shared" si="79"/>
        <v>286</v>
      </c>
      <c r="M458" s="7">
        <f t="shared" si="80"/>
        <v>26.57992565055762</v>
      </c>
      <c r="N458" s="5"/>
      <c r="O458" s="4">
        <v>12566</v>
      </c>
      <c r="P458" s="5"/>
      <c r="Q458" s="4">
        <v>0.85</v>
      </c>
      <c r="R458" s="8">
        <f t="shared" si="76"/>
        <v>2839.0284386617104</v>
      </c>
      <c r="S458" s="4">
        <v>1</v>
      </c>
      <c r="T458" s="9">
        <f t="shared" si="77"/>
        <v>2839.0284386617104</v>
      </c>
      <c r="U458" s="9">
        <f t="shared" si="57"/>
        <v>2.8390284386617104</v>
      </c>
      <c r="V458" s="5">
        <v>130</v>
      </c>
      <c r="W458" s="7">
        <f t="shared" si="78"/>
        <v>369.07369702602233</v>
      </c>
      <c r="X458" s="5">
        <v>250</v>
      </c>
      <c r="Y458" s="5">
        <v>100</v>
      </c>
      <c r="Z458" s="5">
        <v>250</v>
      </c>
      <c r="AA458" s="2">
        <f t="shared" si="73"/>
        <v>969.07369702602227</v>
      </c>
    </row>
    <row r="459" spans="1:27" ht="28.5" customHeight="1" x14ac:dyDescent="0.25">
      <c r="A459" s="5">
        <f>MAX($A$9:A458)+1</f>
        <v>301</v>
      </c>
      <c r="B459" s="5"/>
      <c r="C459" s="5"/>
      <c r="D459" s="5"/>
      <c r="E459" s="5"/>
      <c r="F459" s="4" t="s">
        <v>303</v>
      </c>
      <c r="G459" s="4" t="s">
        <v>34</v>
      </c>
      <c r="H459" s="4" t="s">
        <v>64</v>
      </c>
      <c r="I459" s="4" t="s">
        <v>451</v>
      </c>
      <c r="J459" s="4">
        <v>30</v>
      </c>
      <c r="K459" s="4">
        <v>15</v>
      </c>
      <c r="L459" s="7">
        <f t="shared" si="79"/>
        <v>450</v>
      </c>
      <c r="M459" s="7">
        <f t="shared" si="80"/>
        <v>41.82156133828996</v>
      </c>
      <c r="N459" s="5"/>
      <c r="O459" s="4">
        <v>8870</v>
      </c>
      <c r="P459" s="5"/>
      <c r="Q459" s="4">
        <v>0.6</v>
      </c>
      <c r="R459" s="8">
        <f t="shared" si="76"/>
        <v>2225.7434944237916</v>
      </c>
      <c r="S459" s="4">
        <v>1</v>
      </c>
      <c r="T459" s="9">
        <f t="shared" si="77"/>
        <v>2225.7434944237916</v>
      </c>
      <c r="U459" s="9">
        <f t="shared" si="57"/>
        <v>2.2257434944237917</v>
      </c>
      <c r="V459" s="5">
        <v>110</v>
      </c>
      <c r="W459" s="7">
        <f t="shared" si="78"/>
        <v>244.8317843866171</v>
      </c>
      <c r="X459" s="5">
        <v>250</v>
      </c>
      <c r="Y459" s="5">
        <v>100</v>
      </c>
      <c r="Z459" s="5">
        <v>250</v>
      </c>
      <c r="AA459" s="2">
        <f t="shared" si="73"/>
        <v>844.83178438661707</v>
      </c>
    </row>
    <row r="460" spans="1:27" ht="28.5" customHeight="1" x14ac:dyDescent="0.25">
      <c r="A460" s="5">
        <f>MAX($A$9:A459)+1</f>
        <v>302</v>
      </c>
      <c r="B460" s="5"/>
      <c r="C460" s="5"/>
      <c r="D460" s="5"/>
      <c r="E460" s="5"/>
      <c r="F460" s="4" t="s">
        <v>304</v>
      </c>
      <c r="G460" s="4" t="s">
        <v>34</v>
      </c>
      <c r="H460" s="4" t="s">
        <v>56</v>
      </c>
      <c r="I460" s="4"/>
      <c r="J460" s="4">
        <v>30</v>
      </c>
      <c r="K460" s="4">
        <v>18</v>
      </c>
      <c r="L460" s="7">
        <f t="shared" si="79"/>
        <v>540</v>
      </c>
      <c r="M460" s="7">
        <f t="shared" si="80"/>
        <v>50.185873605947954</v>
      </c>
      <c r="N460" s="5"/>
      <c r="O460" s="4">
        <v>5692</v>
      </c>
      <c r="P460" s="5"/>
      <c r="Q460" s="4">
        <v>0.6</v>
      </c>
      <c r="R460" s="8">
        <f t="shared" si="76"/>
        <v>1713.9479553903343</v>
      </c>
      <c r="S460" s="4">
        <v>1</v>
      </c>
      <c r="T460" s="9">
        <f t="shared" si="77"/>
        <v>1713.9479553903343</v>
      </c>
      <c r="U460" s="9">
        <f t="shared" si="57"/>
        <v>1.7139479553903343</v>
      </c>
      <c r="V460" s="5">
        <v>70</v>
      </c>
      <c r="W460" s="7">
        <f t="shared" si="78"/>
        <v>119.9763568773234</v>
      </c>
      <c r="X460" s="5">
        <v>250</v>
      </c>
      <c r="Y460" s="5">
        <v>100</v>
      </c>
      <c r="Z460" s="5">
        <v>250</v>
      </c>
      <c r="AA460" s="2">
        <f t="shared" si="73"/>
        <v>719.97635687732338</v>
      </c>
    </row>
    <row r="461" spans="1:27" ht="28.5" customHeight="1" x14ac:dyDescent="0.25">
      <c r="A461" s="5">
        <f>MAX($A$9:A460)+1</f>
        <v>303</v>
      </c>
      <c r="B461" s="5"/>
      <c r="C461" s="5"/>
      <c r="D461" s="5"/>
      <c r="E461" s="5"/>
      <c r="F461" s="4" t="s">
        <v>305</v>
      </c>
      <c r="G461" s="4" t="s">
        <v>34</v>
      </c>
      <c r="H461" s="4" t="s">
        <v>64</v>
      </c>
      <c r="I461" s="4" t="s">
        <v>451</v>
      </c>
      <c r="J461" s="4">
        <v>20</v>
      </c>
      <c r="K461" s="4">
        <v>15</v>
      </c>
      <c r="L461" s="7">
        <f t="shared" si="79"/>
        <v>300</v>
      </c>
      <c r="M461" s="7">
        <f t="shared" si="80"/>
        <v>27.881040892193308</v>
      </c>
      <c r="N461" s="5"/>
      <c r="O461" s="4">
        <v>8870</v>
      </c>
      <c r="P461" s="5"/>
      <c r="Q461" s="4">
        <v>0.6</v>
      </c>
      <c r="R461" s="8">
        <f t="shared" si="76"/>
        <v>1483.8289962825279</v>
      </c>
      <c r="S461" s="4">
        <v>1</v>
      </c>
      <c r="T461" s="9">
        <f t="shared" si="77"/>
        <v>1483.8289962825279</v>
      </c>
      <c r="U461" s="9">
        <f t="shared" si="57"/>
        <v>1.483828996282528</v>
      </c>
      <c r="V461" s="5">
        <v>110</v>
      </c>
      <c r="W461" s="7">
        <f t="shared" si="78"/>
        <v>163.22118959107809</v>
      </c>
      <c r="X461" s="5">
        <v>250</v>
      </c>
      <c r="Y461" s="5">
        <v>100</v>
      </c>
      <c r="Z461" s="5">
        <v>250</v>
      </c>
      <c r="AA461" s="2">
        <f t="shared" si="73"/>
        <v>763.22118959107809</v>
      </c>
    </row>
    <row r="462" spans="1:27" ht="28.5" customHeight="1" x14ac:dyDescent="0.25">
      <c r="A462" s="5">
        <f>MAX($A$9:A461)+1</f>
        <v>304</v>
      </c>
      <c r="B462" s="5"/>
      <c r="C462" s="5"/>
      <c r="D462" s="5"/>
      <c r="E462" s="5"/>
      <c r="F462" s="4" t="s">
        <v>306</v>
      </c>
      <c r="G462" s="4" t="s">
        <v>34</v>
      </c>
      <c r="H462" s="4" t="s">
        <v>307</v>
      </c>
      <c r="I462" s="4" t="s">
        <v>451</v>
      </c>
      <c r="J462" s="4">
        <v>25</v>
      </c>
      <c r="K462" s="4">
        <v>22</v>
      </c>
      <c r="L462" s="7">
        <f t="shared" si="79"/>
        <v>550</v>
      </c>
      <c r="M462" s="7">
        <f t="shared" si="80"/>
        <v>51.115241635687731</v>
      </c>
      <c r="N462" s="5"/>
      <c r="O462" s="4">
        <v>8870</v>
      </c>
      <c r="P462" s="5"/>
      <c r="Q462" s="4">
        <v>0.6</v>
      </c>
      <c r="R462" s="8">
        <f t="shared" si="76"/>
        <v>2720.3531598513009</v>
      </c>
      <c r="S462" s="4">
        <v>1</v>
      </c>
      <c r="T462" s="9">
        <f t="shared" si="77"/>
        <v>2720.3531598513009</v>
      </c>
      <c r="U462" s="9">
        <f t="shared" si="57"/>
        <v>2.7203531598513009</v>
      </c>
      <c r="V462" s="5">
        <v>110</v>
      </c>
      <c r="W462" s="7">
        <f t="shared" si="78"/>
        <v>299.23884758364312</v>
      </c>
      <c r="X462" s="5">
        <v>250</v>
      </c>
      <c r="Y462" s="5">
        <v>100</v>
      </c>
      <c r="Z462" s="5">
        <v>250</v>
      </c>
      <c r="AA462" s="2">
        <f t="shared" si="73"/>
        <v>899.23884758364306</v>
      </c>
    </row>
    <row r="463" spans="1:27" ht="28.5" customHeight="1" x14ac:dyDescent="0.25">
      <c r="A463" s="5">
        <f>MAX($A$9:A462)+1</f>
        <v>305</v>
      </c>
      <c r="B463" s="5"/>
      <c r="C463" s="5"/>
      <c r="D463" s="5"/>
      <c r="E463" s="5"/>
      <c r="F463" s="4" t="s">
        <v>308</v>
      </c>
      <c r="G463" s="4" t="s">
        <v>34</v>
      </c>
      <c r="H463" s="4" t="s">
        <v>42</v>
      </c>
      <c r="I463" s="4" t="s">
        <v>458</v>
      </c>
      <c r="J463" s="4">
        <v>27</v>
      </c>
      <c r="K463" s="4">
        <v>17</v>
      </c>
      <c r="L463" s="7">
        <f t="shared" si="79"/>
        <v>459</v>
      </c>
      <c r="M463" s="7">
        <f t="shared" si="80"/>
        <v>42.657992565055764</v>
      </c>
      <c r="N463" s="5"/>
      <c r="O463" s="4">
        <v>12566</v>
      </c>
      <c r="P463" s="5"/>
      <c r="Q463" s="4">
        <v>0.85</v>
      </c>
      <c r="R463" s="8">
        <f t="shared" si="76"/>
        <v>4556.3428438661713</v>
      </c>
      <c r="S463" s="4">
        <v>1</v>
      </c>
      <c r="T463" s="9">
        <f t="shared" si="77"/>
        <v>4556.3428438661713</v>
      </c>
      <c r="U463" s="9">
        <f t="shared" si="57"/>
        <v>4.5563428438661715</v>
      </c>
      <c r="V463" s="5">
        <v>130</v>
      </c>
      <c r="W463" s="7">
        <f t="shared" si="78"/>
        <v>592.32456970260228</v>
      </c>
      <c r="X463" s="5">
        <v>250</v>
      </c>
      <c r="Y463" s="5">
        <v>100</v>
      </c>
      <c r="Z463" s="5">
        <v>250</v>
      </c>
      <c r="AA463" s="2">
        <f t="shared" si="73"/>
        <v>1192.3245697026023</v>
      </c>
    </row>
    <row r="464" spans="1:27" ht="28.5" customHeight="1" x14ac:dyDescent="0.25">
      <c r="A464" s="5">
        <f>MAX($A$9:A463)+1</f>
        <v>306</v>
      </c>
      <c r="B464" s="5"/>
      <c r="C464" s="5"/>
      <c r="D464" s="5"/>
      <c r="E464" s="5"/>
      <c r="F464" s="4" t="s">
        <v>309</v>
      </c>
      <c r="G464" s="4" t="s">
        <v>34</v>
      </c>
      <c r="H464" s="4" t="s">
        <v>64</v>
      </c>
      <c r="I464" s="4"/>
      <c r="J464" s="4">
        <v>30</v>
      </c>
      <c r="K464" s="4">
        <v>18</v>
      </c>
      <c r="L464" s="7">
        <f t="shared" si="79"/>
        <v>540</v>
      </c>
      <c r="M464" s="7">
        <f t="shared" si="80"/>
        <v>50.185873605947954</v>
      </c>
      <c r="N464" s="5"/>
      <c r="O464" s="4">
        <v>8870</v>
      </c>
      <c r="P464" s="5"/>
      <c r="Q464" s="4">
        <v>0.6</v>
      </c>
      <c r="R464" s="8">
        <f t="shared" si="76"/>
        <v>2670.8921933085498</v>
      </c>
      <c r="S464" s="4">
        <v>1</v>
      </c>
      <c r="T464" s="9">
        <f t="shared" si="77"/>
        <v>2670.8921933085498</v>
      </c>
      <c r="U464" s="9">
        <f t="shared" si="57"/>
        <v>2.6708921933085499</v>
      </c>
      <c r="V464" s="5">
        <v>110</v>
      </c>
      <c r="W464" s="7">
        <f t="shared" si="78"/>
        <v>293.79814126394047</v>
      </c>
      <c r="X464" s="5">
        <v>250</v>
      </c>
      <c r="Y464" s="5">
        <v>100</v>
      </c>
      <c r="Z464" s="5">
        <v>250</v>
      </c>
      <c r="AA464" s="2">
        <f t="shared" si="73"/>
        <v>893.79814126394047</v>
      </c>
    </row>
    <row r="465" spans="1:27" ht="28.5" customHeight="1" x14ac:dyDescent="0.25">
      <c r="A465" s="5">
        <f>MAX($A$9:A464)+1</f>
        <v>307</v>
      </c>
      <c r="B465" s="5"/>
      <c r="C465" s="5"/>
      <c r="D465" s="5"/>
      <c r="E465" s="5"/>
      <c r="F465" s="4" t="s">
        <v>310</v>
      </c>
      <c r="G465" s="4" t="s">
        <v>34</v>
      </c>
      <c r="H465" s="4" t="s">
        <v>42</v>
      </c>
      <c r="I465" s="4" t="s">
        <v>458</v>
      </c>
      <c r="J465" s="4">
        <v>23</v>
      </c>
      <c r="K465" s="4">
        <v>13</v>
      </c>
      <c r="L465" s="7">
        <f t="shared" si="79"/>
        <v>299</v>
      </c>
      <c r="M465" s="7">
        <f t="shared" si="80"/>
        <v>27.788104089219331</v>
      </c>
      <c r="N465" s="5"/>
      <c r="O465" s="4">
        <v>12566</v>
      </c>
      <c r="P465" s="5"/>
      <c r="Q465" s="4">
        <v>0.85499999999999998</v>
      </c>
      <c r="R465" s="8">
        <f t="shared" si="76"/>
        <v>2985.5344516728619</v>
      </c>
      <c r="S465" s="4">
        <v>1</v>
      </c>
      <c r="T465" s="9">
        <f t="shared" si="77"/>
        <v>2985.5344516728619</v>
      </c>
      <c r="U465" s="9">
        <f t="shared" si="57"/>
        <v>2.9855344516728617</v>
      </c>
      <c r="V465" s="5">
        <v>130</v>
      </c>
      <c r="W465" s="7">
        <f t="shared" si="78"/>
        <v>388.11947871747202</v>
      </c>
      <c r="X465" s="5">
        <v>250</v>
      </c>
      <c r="Y465" s="5">
        <v>100</v>
      </c>
      <c r="Z465" s="5">
        <v>250</v>
      </c>
      <c r="AA465" s="2">
        <f t="shared" si="73"/>
        <v>988.11947871747202</v>
      </c>
    </row>
    <row r="466" spans="1:27" ht="28.5" customHeight="1" x14ac:dyDescent="0.25">
      <c r="A466" s="5">
        <f>MAX($A$9:A465)+1</f>
        <v>308</v>
      </c>
      <c r="B466" s="5"/>
      <c r="C466" s="5"/>
      <c r="D466" s="5"/>
      <c r="E466" s="5"/>
      <c r="F466" s="4" t="s">
        <v>311</v>
      </c>
      <c r="G466" s="4" t="s">
        <v>34</v>
      </c>
      <c r="H466" s="4" t="s">
        <v>42</v>
      </c>
      <c r="I466" s="4" t="s">
        <v>458</v>
      </c>
      <c r="J466" s="4">
        <v>27</v>
      </c>
      <c r="K466" s="4">
        <v>22</v>
      </c>
      <c r="L466" s="7">
        <f t="shared" si="79"/>
        <v>594</v>
      </c>
      <c r="M466" s="7">
        <f t="shared" si="80"/>
        <v>55.204460966542754</v>
      </c>
      <c r="N466" s="5"/>
      <c r="O466" s="4">
        <v>12566</v>
      </c>
      <c r="P466" s="5"/>
      <c r="Q466" s="4">
        <v>0.85499999999999998</v>
      </c>
      <c r="R466" s="8">
        <f t="shared" si="76"/>
        <v>5931.1286431226763</v>
      </c>
      <c r="S466" s="4">
        <v>1</v>
      </c>
      <c r="T466" s="9">
        <f t="shared" si="77"/>
        <v>5931.1286431226763</v>
      </c>
      <c r="U466" s="9">
        <f t="shared" si="57"/>
        <v>5.9311286431226762</v>
      </c>
      <c r="V466" s="5">
        <v>130</v>
      </c>
      <c r="W466" s="7">
        <f t="shared" si="78"/>
        <v>771.04672360594793</v>
      </c>
      <c r="X466" s="5">
        <v>250</v>
      </c>
      <c r="Y466" s="5">
        <v>100</v>
      </c>
      <c r="Z466" s="5">
        <v>250</v>
      </c>
      <c r="AA466" s="2">
        <f t="shared" si="73"/>
        <v>1371.046723605948</v>
      </c>
    </row>
    <row r="467" spans="1:27" ht="28.5" customHeight="1" x14ac:dyDescent="0.25">
      <c r="A467" s="5">
        <f>MAX($A$9:A466)+1</f>
        <v>309</v>
      </c>
      <c r="B467" s="5"/>
      <c r="C467" s="5"/>
      <c r="D467" s="5"/>
      <c r="E467" s="5"/>
      <c r="F467" s="4" t="s">
        <v>312</v>
      </c>
      <c r="G467" s="4" t="s">
        <v>34</v>
      </c>
      <c r="H467" s="4" t="s">
        <v>42</v>
      </c>
      <c r="I467" s="4" t="s">
        <v>458</v>
      </c>
      <c r="J467" s="4">
        <v>36</v>
      </c>
      <c r="K467" s="4">
        <v>24</v>
      </c>
      <c r="L467" s="7">
        <f t="shared" si="79"/>
        <v>864</v>
      </c>
      <c r="M467" s="7">
        <f t="shared" si="80"/>
        <v>80.297397769516735</v>
      </c>
      <c r="N467" s="5"/>
      <c r="O467" s="4">
        <v>12566</v>
      </c>
      <c r="P467" s="5"/>
      <c r="Q467" s="4">
        <v>0.85</v>
      </c>
      <c r="R467" s="8">
        <f t="shared" si="76"/>
        <v>8576.6453531598527</v>
      </c>
      <c r="S467" s="4">
        <v>1</v>
      </c>
      <c r="T467" s="9">
        <f t="shared" si="77"/>
        <v>8576.6453531598527</v>
      </c>
      <c r="U467" s="9">
        <f t="shared" si="57"/>
        <v>8.5766453531598525</v>
      </c>
      <c r="V467" s="5">
        <v>130</v>
      </c>
      <c r="W467" s="7">
        <f t="shared" si="78"/>
        <v>1114.9638959107808</v>
      </c>
      <c r="X467" s="5">
        <v>250</v>
      </c>
      <c r="Y467" s="5">
        <v>100</v>
      </c>
      <c r="Z467" s="5">
        <v>250</v>
      </c>
      <c r="AA467" s="2">
        <f t="shared" si="73"/>
        <v>1714.9638959107808</v>
      </c>
    </row>
    <row r="468" spans="1:27" ht="28.5" customHeight="1" x14ac:dyDescent="0.25">
      <c r="A468" s="5">
        <f>MAX($A$9:A467)+1</f>
        <v>310</v>
      </c>
      <c r="B468" s="5"/>
      <c r="C468" s="5"/>
      <c r="D468" s="5"/>
      <c r="E468" s="5"/>
      <c r="F468" s="4" t="s">
        <v>313</v>
      </c>
      <c r="G468" s="4"/>
      <c r="H468" s="4" t="s">
        <v>66</v>
      </c>
      <c r="I468" s="4"/>
      <c r="J468" s="4">
        <v>36</v>
      </c>
      <c r="K468" s="4">
        <v>27</v>
      </c>
      <c r="L468" s="7">
        <f t="shared" si="79"/>
        <v>972</v>
      </c>
      <c r="M468" s="7">
        <f t="shared" si="80"/>
        <v>90.334572490706321</v>
      </c>
      <c r="N468" s="5"/>
      <c r="O468" s="4">
        <v>8870</v>
      </c>
      <c r="P468" s="5"/>
      <c r="Q468" s="4">
        <v>0.7</v>
      </c>
      <c r="R468" s="8">
        <f t="shared" si="76"/>
        <v>5608.8736059479552</v>
      </c>
      <c r="S468" s="4">
        <v>1</v>
      </c>
      <c r="T468" s="9">
        <f t="shared" si="77"/>
        <v>5608.8736059479552</v>
      </c>
      <c r="U468" s="9">
        <f>SUM(T468/1000)</f>
        <v>5.6088736059479549</v>
      </c>
      <c r="V468" s="5">
        <v>110</v>
      </c>
      <c r="W468" s="7">
        <f t="shared" si="78"/>
        <v>616.97609665427501</v>
      </c>
      <c r="X468" s="5">
        <v>250</v>
      </c>
      <c r="Y468" s="5">
        <v>100</v>
      </c>
      <c r="Z468" s="5">
        <v>250</v>
      </c>
      <c r="AA468" s="2">
        <f>SUM(W468:Z468)</f>
        <v>1216.9760966542749</v>
      </c>
    </row>
    <row r="469" spans="1:27" ht="28.5" customHeight="1" x14ac:dyDescent="0.25">
      <c r="A469" s="5">
        <f>MAX($A$9:A468)+1</f>
        <v>311</v>
      </c>
      <c r="B469" s="5"/>
      <c r="C469" s="5"/>
      <c r="D469" s="5"/>
      <c r="E469" s="5"/>
      <c r="F469" s="4" t="s">
        <v>314</v>
      </c>
      <c r="G469" s="4" t="s">
        <v>34</v>
      </c>
      <c r="H469" s="4" t="s">
        <v>66</v>
      </c>
      <c r="I469" s="4" t="s">
        <v>451</v>
      </c>
      <c r="J469" s="4">
        <v>20</v>
      </c>
      <c r="K469" s="4">
        <v>12</v>
      </c>
      <c r="L469" s="7">
        <f t="shared" si="79"/>
        <v>240</v>
      </c>
      <c r="M469" s="7">
        <f t="shared" si="80"/>
        <v>22.304832713754646</v>
      </c>
      <c r="N469" s="5"/>
      <c r="O469" s="4">
        <v>8870</v>
      </c>
      <c r="P469" s="5"/>
      <c r="Q469" s="4">
        <v>0.7</v>
      </c>
      <c r="R469" s="8">
        <f t="shared" si="76"/>
        <v>1384.9070631970258</v>
      </c>
      <c r="S469" s="4">
        <v>1</v>
      </c>
      <c r="T469" s="9">
        <f t="shared" si="77"/>
        <v>1384.9070631970258</v>
      </c>
      <c r="U469" s="9">
        <f t="shared" si="57"/>
        <v>1.3849070631970257</v>
      </c>
      <c r="V469" s="5">
        <v>110</v>
      </c>
      <c r="W469" s="7">
        <f t="shared" si="78"/>
        <v>152.33977695167283</v>
      </c>
      <c r="X469" s="5">
        <v>250</v>
      </c>
      <c r="Y469" s="5">
        <v>100</v>
      </c>
      <c r="Z469" s="5">
        <v>250</v>
      </c>
      <c r="AA469" s="2">
        <f t="shared" si="73"/>
        <v>752.33977695167277</v>
      </c>
    </row>
    <row r="470" spans="1:27" ht="28.5" customHeight="1" x14ac:dyDescent="0.25">
      <c r="A470" s="75">
        <f>MAX($A$9:A469)+1</f>
        <v>312</v>
      </c>
      <c r="B470" s="5"/>
      <c r="C470" s="5"/>
      <c r="D470" s="5"/>
      <c r="E470" s="75"/>
      <c r="F470" s="72" t="s">
        <v>478</v>
      </c>
      <c r="G470" s="72" t="s">
        <v>34</v>
      </c>
      <c r="H470" s="4" t="s">
        <v>42</v>
      </c>
      <c r="I470" s="4" t="s">
        <v>458</v>
      </c>
      <c r="J470" s="4">
        <v>24</v>
      </c>
      <c r="K470" s="4">
        <v>12</v>
      </c>
      <c r="L470" s="7">
        <f t="shared" si="79"/>
        <v>288</v>
      </c>
      <c r="M470" s="7">
        <f t="shared" si="80"/>
        <v>26.765799256505577</v>
      </c>
      <c r="N470" s="5"/>
      <c r="O470" s="4">
        <v>12566</v>
      </c>
      <c r="P470" s="5"/>
      <c r="Q470" s="4">
        <v>0.85</v>
      </c>
      <c r="R470" s="8">
        <f t="shared" si="76"/>
        <v>2858.8817843866168</v>
      </c>
      <c r="S470" s="4">
        <v>1</v>
      </c>
      <c r="T470" s="9">
        <f t="shared" si="77"/>
        <v>2858.8817843866168</v>
      </c>
      <c r="U470" s="9">
        <f t="shared" si="57"/>
        <v>2.8588817843866168</v>
      </c>
      <c r="V470" s="5">
        <v>130</v>
      </c>
      <c r="W470" s="7">
        <f t="shared" si="78"/>
        <v>371.6546319702602</v>
      </c>
      <c r="X470" s="5">
        <v>250</v>
      </c>
      <c r="Y470" s="5">
        <v>100</v>
      </c>
      <c r="Z470" s="5">
        <v>250</v>
      </c>
      <c r="AA470" s="2">
        <f t="shared" si="73"/>
        <v>971.6546319702602</v>
      </c>
    </row>
    <row r="471" spans="1:27" ht="28.5" customHeight="1" x14ac:dyDescent="0.25">
      <c r="A471" s="76"/>
      <c r="B471" s="5"/>
      <c r="C471" s="5"/>
      <c r="D471" s="5"/>
      <c r="E471" s="76"/>
      <c r="F471" s="73"/>
      <c r="G471" s="73"/>
      <c r="H471" s="4" t="s">
        <v>56</v>
      </c>
      <c r="I471" s="4"/>
      <c r="J471" s="4">
        <v>32</v>
      </c>
      <c r="K471" s="4">
        <v>33</v>
      </c>
      <c r="L471" s="7">
        <f t="shared" si="79"/>
        <v>1056</v>
      </c>
      <c r="M471" s="7">
        <f t="shared" si="80"/>
        <v>98.141263940520446</v>
      </c>
      <c r="N471" s="5"/>
      <c r="O471" s="4">
        <v>5692</v>
      </c>
      <c r="P471" s="5"/>
      <c r="Q471" s="4">
        <v>0.6</v>
      </c>
      <c r="R471" s="8">
        <f t="shared" si="76"/>
        <v>3351.7204460966541</v>
      </c>
      <c r="S471" s="4">
        <v>1</v>
      </c>
      <c r="T471" s="9">
        <f t="shared" si="77"/>
        <v>3351.7204460966541</v>
      </c>
      <c r="U471" s="9">
        <f t="shared" si="57"/>
        <v>3.3517204460966541</v>
      </c>
      <c r="V471" s="5">
        <v>70</v>
      </c>
      <c r="W471" s="7">
        <f t="shared" si="78"/>
        <v>234.62043122676579</v>
      </c>
      <c r="X471" s="5"/>
      <c r="Y471" s="5"/>
      <c r="Z471" s="5"/>
      <c r="AA471" s="2">
        <f t="shared" si="73"/>
        <v>234.62043122676579</v>
      </c>
    </row>
    <row r="472" spans="1:27" ht="28.5" customHeight="1" x14ac:dyDescent="0.25">
      <c r="A472" s="75">
        <f>MAX($A$9:A471)+1</f>
        <v>313</v>
      </c>
      <c r="B472" s="5"/>
      <c r="C472" s="5"/>
      <c r="D472" s="5"/>
      <c r="E472" s="75"/>
      <c r="F472" s="72" t="s">
        <v>315</v>
      </c>
      <c r="G472" s="72" t="s">
        <v>34</v>
      </c>
      <c r="H472" s="4" t="s">
        <v>42</v>
      </c>
      <c r="I472" s="4" t="s">
        <v>458</v>
      </c>
      <c r="J472" s="4">
        <v>18</v>
      </c>
      <c r="K472" s="4">
        <v>14</v>
      </c>
      <c r="L472" s="7">
        <f t="shared" si="79"/>
        <v>252</v>
      </c>
      <c r="M472" s="7">
        <f t="shared" si="80"/>
        <v>23.42007434944238</v>
      </c>
      <c r="N472" s="5"/>
      <c r="O472" s="4">
        <v>12566</v>
      </c>
      <c r="P472" s="5"/>
      <c r="Q472" s="4">
        <v>0.85</v>
      </c>
      <c r="R472" s="8">
        <f t="shared" si="76"/>
        <v>2501.5215613382898</v>
      </c>
      <c r="S472" s="4">
        <v>1</v>
      </c>
      <c r="T472" s="9">
        <f t="shared" si="77"/>
        <v>2501.5215613382898</v>
      </c>
      <c r="U472" s="9">
        <f t="shared" si="57"/>
        <v>2.50152156133829</v>
      </c>
      <c r="V472" s="5">
        <v>130</v>
      </c>
      <c r="W472" s="7">
        <f t="shared" si="78"/>
        <v>325.19780297397767</v>
      </c>
      <c r="X472" s="5">
        <v>250</v>
      </c>
      <c r="Y472" s="5">
        <v>100</v>
      </c>
      <c r="Z472" s="5">
        <v>250</v>
      </c>
      <c r="AA472" s="2">
        <f t="shared" si="73"/>
        <v>925.19780297397767</v>
      </c>
    </row>
    <row r="473" spans="1:27" ht="28.5" customHeight="1" x14ac:dyDescent="0.25">
      <c r="A473" s="76"/>
      <c r="B473" s="5"/>
      <c r="C473" s="5"/>
      <c r="D473" s="5"/>
      <c r="E473" s="76"/>
      <c r="F473" s="73"/>
      <c r="G473" s="73"/>
      <c r="H473" s="4" t="s">
        <v>56</v>
      </c>
      <c r="I473" s="4"/>
      <c r="J473" s="4">
        <v>20</v>
      </c>
      <c r="K473" s="4">
        <v>18</v>
      </c>
      <c r="L473" s="7">
        <f t="shared" si="79"/>
        <v>360</v>
      </c>
      <c r="M473" s="7">
        <f t="shared" si="80"/>
        <v>33.457249070631974</v>
      </c>
      <c r="N473" s="5"/>
      <c r="O473" s="4">
        <v>5692</v>
      </c>
      <c r="P473" s="5"/>
      <c r="Q473" s="4">
        <v>0.6</v>
      </c>
      <c r="R473" s="8">
        <f t="shared" si="76"/>
        <v>1142.6319702602232</v>
      </c>
      <c r="S473" s="4">
        <v>1</v>
      </c>
      <c r="T473" s="9">
        <f t="shared" si="77"/>
        <v>1142.6319702602232</v>
      </c>
      <c r="U473" s="9">
        <f t="shared" si="57"/>
        <v>1.1426319702602232</v>
      </c>
      <c r="V473" s="5">
        <v>70</v>
      </c>
      <c r="W473" s="7">
        <f t="shared" si="78"/>
        <v>79.984237918215626</v>
      </c>
      <c r="X473" s="5"/>
      <c r="Y473" s="5"/>
      <c r="Z473" s="5"/>
      <c r="AA473" s="2">
        <f t="shared" si="73"/>
        <v>79.984237918215626</v>
      </c>
    </row>
    <row r="474" spans="1:27" ht="28.5" customHeight="1" x14ac:dyDescent="0.25">
      <c r="A474" s="75">
        <f>MAX($A$9:A473)+1</f>
        <v>314</v>
      </c>
      <c r="B474" s="5"/>
      <c r="C474" s="5"/>
      <c r="D474" s="5"/>
      <c r="E474" s="75"/>
      <c r="F474" s="72" t="s">
        <v>316</v>
      </c>
      <c r="G474" s="72" t="s">
        <v>34</v>
      </c>
      <c r="H474" s="4" t="s">
        <v>42</v>
      </c>
      <c r="I474" s="4" t="s">
        <v>458</v>
      </c>
      <c r="J474" s="4">
        <v>18</v>
      </c>
      <c r="K474" s="4">
        <v>14</v>
      </c>
      <c r="L474" s="7">
        <f t="shared" si="79"/>
        <v>252</v>
      </c>
      <c r="M474" s="7">
        <f t="shared" si="80"/>
        <v>23.42007434944238</v>
      </c>
      <c r="N474" s="5"/>
      <c r="O474" s="4">
        <v>12566</v>
      </c>
      <c r="P474" s="5"/>
      <c r="Q474" s="4">
        <v>0.85</v>
      </c>
      <c r="R474" s="8">
        <f t="shared" si="76"/>
        <v>2501.5215613382898</v>
      </c>
      <c r="S474" s="4">
        <v>1</v>
      </c>
      <c r="T474" s="9">
        <f t="shared" si="77"/>
        <v>2501.5215613382898</v>
      </c>
      <c r="U474" s="9">
        <f t="shared" si="57"/>
        <v>2.50152156133829</v>
      </c>
      <c r="V474" s="5">
        <v>130</v>
      </c>
      <c r="W474" s="7">
        <f t="shared" si="78"/>
        <v>325.19780297397767</v>
      </c>
      <c r="X474" s="5">
        <v>250</v>
      </c>
      <c r="Y474" s="5">
        <v>100</v>
      </c>
      <c r="Z474" s="5">
        <v>250</v>
      </c>
      <c r="AA474" s="2">
        <f t="shared" si="73"/>
        <v>925.19780297397767</v>
      </c>
    </row>
    <row r="475" spans="1:27" ht="28.5" customHeight="1" x14ac:dyDescent="0.25">
      <c r="A475" s="76"/>
      <c r="B475" s="5"/>
      <c r="C475" s="5"/>
      <c r="D475" s="5"/>
      <c r="E475" s="76"/>
      <c r="F475" s="73"/>
      <c r="G475" s="73"/>
      <c r="H475" s="4" t="s">
        <v>56</v>
      </c>
      <c r="I475" s="4"/>
      <c r="J475" s="4">
        <v>20</v>
      </c>
      <c r="K475" s="4">
        <v>18</v>
      </c>
      <c r="L475" s="7">
        <f t="shared" si="79"/>
        <v>360</v>
      </c>
      <c r="M475" s="7">
        <f t="shared" si="80"/>
        <v>33.457249070631974</v>
      </c>
      <c r="N475" s="5"/>
      <c r="O475" s="4">
        <v>5692</v>
      </c>
      <c r="P475" s="5"/>
      <c r="Q475" s="4">
        <v>0.6</v>
      </c>
      <c r="R475" s="8">
        <f t="shared" si="76"/>
        <v>1142.6319702602232</v>
      </c>
      <c r="S475" s="4">
        <v>1</v>
      </c>
      <c r="T475" s="9">
        <f t="shared" si="77"/>
        <v>1142.6319702602232</v>
      </c>
      <c r="U475" s="9">
        <f t="shared" si="57"/>
        <v>1.1426319702602232</v>
      </c>
      <c r="V475" s="5">
        <v>70</v>
      </c>
      <c r="W475" s="7">
        <f t="shared" si="78"/>
        <v>79.984237918215626</v>
      </c>
      <c r="X475" s="5"/>
      <c r="Y475" s="5"/>
      <c r="Z475" s="5"/>
      <c r="AA475" s="2">
        <f t="shared" si="73"/>
        <v>79.984237918215626</v>
      </c>
    </row>
    <row r="476" spans="1:27" ht="28.5" customHeight="1" x14ac:dyDescent="0.25">
      <c r="A476" s="5">
        <f>MAX($A$9:A475)+1</f>
        <v>315</v>
      </c>
      <c r="B476" s="5"/>
      <c r="C476" s="5"/>
      <c r="D476" s="5"/>
      <c r="E476" s="5"/>
      <c r="F476" s="4" t="s">
        <v>317</v>
      </c>
      <c r="G476" s="4" t="s">
        <v>34</v>
      </c>
      <c r="H476" s="4" t="s">
        <v>42</v>
      </c>
      <c r="I476" s="4" t="s">
        <v>458</v>
      </c>
      <c r="J476" s="4">
        <v>53</v>
      </c>
      <c r="K476" s="4">
        <v>17</v>
      </c>
      <c r="L476" s="7">
        <f t="shared" si="79"/>
        <v>901</v>
      </c>
      <c r="M476" s="7">
        <f t="shared" si="80"/>
        <v>83.736059479553901</v>
      </c>
      <c r="N476" s="5"/>
      <c r="O476" s="4">
        <v>12566</v>
      </c>
      <c r="P476" s="5"/>
      <c r="Q476" s="4">
        <v>0.85</v>
      </c>
      <c r="R476" s="8">
        <f t="shared" si="76"/>
        <v>8943.9322490706327</v>
      </c>
      <c r="S476" s="4">
        <v>1</v>
      </c>
      <c r="T476" s="9">
        <f t="shared" si="77"/>
        <v>8943.9322490706327</v>
      </c>
      <c r="U476" s="9">
        <f t="shared" si="57"/>
        <v>8.9439322490706328</v>
      </c>
      <c r="V476" s="5">
        <v>130</v>
      </c>
      <c r="W476" s="7">
        <f t="shared" si="78"/>
        <v>1162.7111923791822</v>
      </c>
      <c r="X476" s="5">
        <v>250</v>
      </c>
      <c r="Y476" s="5">
        <v>100</v>
      </c>
      <c r="Z476" s="5">
        <v>250</v>
      </c>
      <c r="AA476" s="2">
        <f t="shared" si="73"/>
        <v>1762.7111923791822</v>
      </c>
    </row>
    <row r="477" spans="1:27" ht="28.5" customHeight="1" x14ac:dyDescent="0.25">
      <c r="A477" s="5">
        <f>MAX($A$9:A476)+1</f>
        <v>316</v>
      </c>
      <c r="B477" s="5"/>
      <c r="C477" s="5"/>
      <c r="D477" s="5"/>
      <c r="E477" s="5"/>
      <c r="F477" s="4" t="s">
        <v>319</v>
      </c>
      <c r="G477" s="4" t="s">
        <v>34</v>
      </c>
      <c r="H477" s="4" t="s">
        <v>56</v>
      </c>
      <c r="I477" s="4"/>
      <c r="J477" s="4">
        <v>10</v>
      </c>
      <c r="K477" s="4">
        <v>17</v>
      </c>
      <c r="L477" s="7">
        <f t="shared" si="79"/>
        <v>170</v>
      </c>
      <c r="M477" s="7">
        <f t="shared" si="80"/>
        <v>15.799256505576208</v>
      </c>
      <c r="N477" s="5"/>
      <c r="O477" s="4">
        <v>5692</v>
      </c>
      <c r="P477" s="5"/>
      <c r="Q477" s="4">
        <v>0.7</v>
      </c>
      <c r="R477" s="8">
        <f t="shared" si="76"/>
        <v>629.50557620817835</v>
      </c>
      <c r="S477" s="4">
        <v>1</v>
      </c>
      <c r="T477" s="9">
        <f t="shared" si="77"/>
        <v>629.50557620817835</v>
      </c>
      <c r="U477" s="9">
        <f t="shared" si="57"/>
        <v>0.62950557620817837</v>
      </c>
      <c r="V477" s="5">
        <v>70</v>
      </c>
      <c r="W477" s="7">
        <f t="shared" si="78"/>
        <v>44.065390334572484</v>
      </c>
      <c r="X477" s="5">
        <v>250</v>
      </c>
      <c r="Y477" s="5">
        <v>100</v>
      </c>
      <c r="Z477" s="5">
        <v>250</v>
      </c>
      <c r="AA477" s="2">
        <f t="shared" ref="AA477" si="81">SUM(W477:Z477)</f>
        <v>644.0653903345725</v>
      </c>
    </row>
    <row r="478" spans="1:27" ht="28.5" customHeight="1" x14ac:dyDescent="0.25">
      <c r="A478" s="78">
        <f>MAX($A$9:A477)+1</f>
        <v>317</v>
      </c>
      <c r="B478" s="5"/>
      <c r="C478" s="5"/>
      <c r="D478" s="5"/>
      <c r="E478" s="78"/>
      <c r="F478" s="77" t="s">
        <v>318</v>
      </c>
      <c r="G478" s="72" t="s">
        <v>34</v>
      </c>
      <c r="H478" s="4" t="s">
        <v>42</v>
      </c>
      <c r="I478" s="4"/>
      <c r="J478" s="4">
        <v>30</v>
      </c>
      <c r="K478" s="4">
        <v>13</v>
      </c>
      <c r="L478" s="7">
        <f t="shared" si="79"/>
        <v>390</v>
      </c>
      <c r="M478" s="7">
        <f t="shared" si="80"/>
        <v>36.245353159851305</v>
      </c>
      <c r="N478" s="5"/>
      <c r="O478" s="4">
        <v>12566</v>
      </c>
      <c r="P478" s="5"/>
      <c r="Q478" s="4">
        <v>0.85</v>
      </c>
      <c r="R478" s="8">
        <f t="shared" si="76"/>
        <v>3871.4024163568774</v>
      </c>
      <c r="S478" s="4">
        <v>1</v>
      </c>
      <c r="T478" s="9">
        <f t="shared" si="77"/>
        <v>3871.4024163568774</v>
      </c>
      <c r="U478" s="9">
        <f t="shared" si="57"/>
        <v>3.8714024163568777</v>
      </c>
      <c r="V478" s="5">
        <v>130</v>
      </c>
      <c r="W478" s="7">
        <f t="shared" si="78"/>
        <v>503.28231412639411</v>
      </c>
      <c r="X478" s="5">
        <v>250</v>
      </c>
      <c r="Y478" s="5">
        <v>100</v>
      </c>
      <c r="Z478" s="5">
        <v>250</v>
      </c>
      <c r="AA478" s="2">
        <f t="shared" si="73"/>
        <v>1103.2823141263941</v>
      </c>
    </row>
    <row r="479" spans="1:27" ht="28.5" customHeight="1" x14ac:dyDescent="0.25">
      <c r="A479" s="78"/>
      <c r="B479" s="5"/>
      <c r="C479" s="5"/>
      <c r="D479" s="5"/>
      <c r="E479" s="78"/>
      <c r="F479" s="77"/>
      <c r="G479" s="73"/>
      <c r="H479" s="4" t="s">
        <v>35</v>
      </c>
      <c r="I479" s="4"/>
      <c r="J479" s="4">
        <v>17</v>
      </c>
      <c r="K479" s="4">
        <v>10</v>
      </c>
      <c r="L479" s="7">
        <f t="shared" si="79"/>
        <v>170</v>
      </c>
      <c r="M479" s="7">
        <f t="shared" si="80"/>
        <v>15.799256505576208</v>
      </c>
      <c r="N479" s="5"/>
      <c r="O479" s="4">
        <v>5692</v>
      </c>
      <c r="P479" s="5"/>
      <c r="Q479" s="4">
        <v>0.75</v>
      </c>
      <c r="R479" s="8">
        <f t="shared" si="76"/>
        <v>674.4702602230484</v>
      </c>
      <c r="S479" s="4">
        <v>1</v>
      </c>
      <c r="T479" s="9">
        <f t="shared" si="77"/>
        <v>674.4702602230484</v>
      </c>
      <c r="U479" s="9">
        <f t="shared" si="57"/>
        <v>0.67447026022304835</v>
      </c>
      <c r="V479" s="5">
        <v>70</v>
      </c>
      <c r="W479" s="7">
        <f t="shared" si="78"/>
        <v>47.212918215613385</v>
      </c>
      <c r="X479" s="5"/>
      <c r="Y479" s="5"/>
      <c r="Z479" s="5"/>
      <c r="AA479" s="2">
        <f t="shared" si="73"/>
        <v>47.212918215613385</v>
      </c>
    </row>
    <row r="480" spans="1:27" ht="28.5" customHeight="1" x14ac:dyDescent="0.25">
      <c r="A480" s="75">
        <f>MAX($A$9:A479)+1</f>
        <v>318</v>
      </c>
      <c r="B480" s="5"/>
      <c r="C480" s="5"/>
      <c r="D480" s="5"/>
      <c r="E480" s="75"/>
      <c r="F480" s="72" t="s">
        <v>320</v>
      </c>
      <c r="G480" s="72" t="s">
        <v>34</v>
      </c>
      <c r="H480" s="4" t="s">
        <v>56</v>
      </c>
      <c r="I480" s="4"/>
      <c r="J480" s="4">
        <v>17</v>
      </c>
      <c r="K480" s="4">
        <v>10</v>
      </c>
      <c r="L480" s="7">
        <f t="shared" si="79"/>
        <v>170</v>
      </c>
      <c r="M480" s="7">
        <f t="shared" si="80"/>
        <v>15.799256505576208</v>
      </c>
      <c r="N480" s="5"/>
      <c r="O480" s="4">
        <v>5692</v>
      </c>
      <c r="P480" s="5"/>
      <c r="Q480" s="4">
        <v>0.7</v>
      </c>
      <c r="R480" s="8">
        <f t="shared" si="76"/>
        <v>629.50557620817835</v>
      </c>
      <c r="S480" s="4">
        <v>1</v>
      </c>
      <c r="T480" s="9">
        <f t="shared" si="77"/>
        <v>629.50557620817835</v>
      </c>
      <c r="U480" s="9">
        <f>SUM(T480/1000)</f>
        <v>0.62950557620817837</v>
      </c>
      <c r="V480" s="5">
        <v>70</v>
      </c>
      <c r="W480" s="7">
        <f t="shared" si="78"/>
        <v>44.065390334572484</v>
      </c>
      <c r="X480" s="5">
        <v>250</v>
      </c>
      <c r="Y480" s="5">
        <v>100</v>
      </c>
      <c r="Z480" s="5">
        <v>250</v>
      </c>
      <c r="AA480" s="2">
        <f>SUM(W480:Z480)</f>
        <v>644.0653903345725</v>
      </c>
    </row>
    <row r="481" spans="1:27" ht="28.5" customHeight="1" x14ac:dyDescent="0.25">
      <c r="A481" s="76"/>
      <c r="B481" s="5"/>
      <c r="C481" s="5"/>
      <c r="D481" s="5"/>
      <c r="E481" s="76"/>
      <c r="F481" s="73"/>
      <c r="G481" s="73"/>
      <c r="H481" s="4" t="s">
        <v>42</v>
      </c>
      <c r="I481" s="4"/>
      <c r="J481" s="4">
        <v>30</v>
      </c>
      <c r="K481" s="4">
        <v>13</v>
      </c>
      <c r="L481" s="7">
        <f t="shared" si="79"/>
        <v>390</v>
      </c>
      <c r="M481" s="7">
        <f t="shared" si="80"/>
        <v>36.245353159851305</v>
      </c>
      <c r="N481" s="5"/>
      <c r="O481" s="4">
        <v>12566</v>
      </c>
      <c r="P481" s="5"/>
      <c r="Q481" s="4">
        <v>0.9</v>
      </c>
      <c r="R481" s="8">
        <f t="shared" si="76"/>
        <v>4099.1319702602232</v>
      </c>
      <c r="S481" s="4">
        <v>1</v>
      </c>
      <c r="T481" s="9">
        <f t="shared" si="77"/>
        <v>4099.1319702602232</v>
      </c>
      <c r="U481" s="9">
        <f>SUM(T481/1000)</f>
        <v>4.0991319702602231</v>
      </c>
      <c r="V481" s="5">
        <v>130</v>
      </c>
      <c r="W481" s="7">
        <f t="shared" si="78"/>
        <v>532.88715613382897</v>
      </c>
      <c r="X481" s="5"/>
      <c r="Y481" s="5"/>
      <c r="Z481" s="5"/>
      <c r="AA481" s="2">
        <f>SUM(W481:Z481)</f>
        <v>532.88715613382897</v>
      </c>
    </row>
    <row r="482" spans="1:27" ht="28.5" customHeight="1" x14ac:dyDescent="0.25">
      <c r="A482" s="13">
        <f>MAX($A$9:A481)+1</f>
        <v>319</v>
      </c>
      <c r="B482" s="5"/>
      <c r="C482" s="5"/>
      <c r="D482" s="5"/>
      <c r="E482" s="5"/>
      <c r="F482" s="4" t="s">
        <v>321</v>
      </c>
      <c r="G482" s="4" t="s">
        <v>34</v>
      </c>
      <c r="H482" s="4" t="s">
        <v>42</v>
      </c>
      <c r="I482" s="4" t="s">
        <v>458</v>
      </c>
      <c r="J482" s="4">
        <v>40</v>
      </c>
      <c r="K482" s="4">
        <v>15</v>
      </c>
      <c r="L482" s="7">
        <f t="shared" si="79"/>
        <v>600</v>
      </c>
      <c r="M482" s="7">
        <f t="shared" si="80"/>
        <v>55.762081784386616</v>
      </c>
      <c r="N482" s="5"/>
      <c r="O482" s="4">
        <v>12566</v>
      </c>
      <c r="P482" s="5"/>
      <c r="Q482" s="4">
        <v>0.85</v>
      </c>
      <c r="R482" s="8">
        <f t="shared" si="76"/>
        <v>5956.0037174721192</v>
      </c>
      <c r="S482" s="4">
        <v>1</v>
      </c>
      <c r="T482" s="9">
        <f t="shared" si="77"/>
        <v>5956.0037174721192</v>
      </c>
      <c r="U482" s="9">
        <f t="shared" si="57"/>
        <v>5.956003717472119</v>
      </c>
      <c r="V482" s="5">
        <v>130</v>
      </c>
      <c r="W482" s="7">
        <f t="shared" si="78"/>
        <v>774.28048327137549</v>
      </c>
      <c r="X482" s="5">
        <v>250</v>
      </c>
      <c r="Y482" s="5">
        <v>100</v>
      </c>
      <c r="Z482" s="5">
        <v>250</v>
      </c>
      <c r="AA482" s="2">
        <f t="shared" si="73"/>
        <v>1374.2804832713755</v>
      </c>
    </row>
    <row r="483" spans="1:27" ht="28.5" customHeight="1" x14ac:dyDescent="0.25">
      <c r="A483" s="75">
        <f>MAX($A$9:A482)+1</f>
        <v>320</v>
      </c>
      <c r="B483" s="5"/>
      <c r="C483" s="5"/>
      <c r="D483" s="5"/>
      <c r="E483" s="75"/>
      <c r="F483" s="72" t="s">
        <v>322</v>
      </c>
      <c r="G483" s="72" t="s">
        <v>34</v>
      </c>
      <c r="H483" s="4" t="s">
        <v>42</v>
      </c>
      <c r="I483" s="4" t="s">
        <v>458</v>
      </c>
      <c r="J483" s="4">
        <v>30</v>
      </c>
      <c r="K483" s="4">
        <v>15</v>
      </c>
      <c r="L483" s="7">
        <f t="shared" si="79"/>
        <v>450</v>
      </c>
      <c r="M483" s="7">
        <f t="shared" si="80"/>
        <v>41.82156133828996</v>
      </c>
      <c r="N483" s="5"/>
      <c r="O483" s="4">
        <v>12566</v>
      </c>
      <c r="P483" s="5"/>
      <c r="Q483" s="4">
        <v>0.95</v>
      </c>
      <c r="R483" s="8">
        <f t="shared" si="76"/>
        <v>4992.5325278810396</v>
      </c>
      <c r="S483" s="4">
        <v>1</v>
      </c>
      <c r="T483" s="9">
        <f t="shared" si="77"/>
        <v>4992.5325278810396</v>
      </c>
      <c r="U483" s="9">
        <f t="shared" si="57"/>
        <v>4.99253252788104</v>
      </c>
      <c r="V483" s="5">
        <v>130</v>
      </c>
      <c r="W483" s="7">
        <f t="shared" si="78"/>
        <v>649.02922862453522</v>
      </c>
      <c r="X483" s="5">
        <v>250</v>
      </c>
      <c r="Y483" s="5">
        <v>100</v>
      </c>
      <c r="Z483" s="5">
        <v>250</v>
      </c>
      <c r="AA483" s="2">
        <f t="shared" si="73"/>
        <v>1249.0292286245353</v>
      </c>
    </row>
    <row r="484" spans="1:27" ht="28.5" customHeight="1" x14ac:dyDescent="0.25">
      <c r="A484" s="76"/>
      <c r="B484" s="5"/>
      <c r="C484" s="5"/>
      <c r="D484" s="5"/>
      <c r="E484" s="76"/>
      <c r="F484" s="73"/>
      <c r="G484" s="73"/>
      <c r="H484" s="4" t="s">
        <v>56</v>
      </c>
      <c r="I484" s="4"/>
      <c r="J484" s="4">
        <v>15</v>
      </c>
      <c r="K484" s="4">
        <v>10</v>
      </c>
      <c r="L484" s="7">
        <f t="shared" si="79"/>
        <v>150</v>
      </c>
      <c r="M484" s="7">
        <f t="shared" si="80"/>
        <v>13.940520446096654</v>
      </c>
      <c r="N484" s="5"/>
      <c r="O484" s="4">
        <v>5692</v>
      </c>
      <c r="P484" s="5"/>
      <c r="Q484" s="4">
        <v>0.45</v>
      </c>
      <c r="R484" s="8">
        <f t="shared" si="76"/>
        <v>357.07249070631974</v>
      </c>
      <c r="S484" s="4">
        <v>1</v>
      </c>
      <c r="T484" s="9">
        <f t="shared" si="77"/>
        <v>357.07249070631974</v>
      </c>
      <c r="U484" s="9">
        <f t="shared" si="57"/>
        <v>0.35707249070631975</v>
      </c>
      <c r="V484" s="5">
        <v>70</v>
      </c>
      <c r="W484" s="7">
        <f t="shared" si="78"/>
        <v>24.995074349442383</v>
      </c>
      <c r="X484" s="5"/>
      <c r="Y484" s="5"/>
      <c r="Z484" s="5"/>
      <c r="AA484" s="2">
        <f t="shared" si="73"/>
        <v>24.995074349442383</v>
      </c>
    </row>
    <row r="485" spans="1:27" ht="28.5" customHeight="1" x14ac:dyDescent="0.25">
      <c r="A485" s="13">
        <f>MAX($A$9:A484)+1</f>
        <v>321</v>
      </c>
      <c r="B485" s="5"/>
      <c r="C485" s="5"/>
      <c r="D485" s="5"/>
      <c r="E485" s="5"/>
      <c r="F485" s="4" t="s">
        <v>285</v>
      </c>
      <c r="G485" s="4" t="s">
        <v>34</v>
      </c>
      <c r="H485" s="4" t="s">
        <v>202</v>
      </c>
      <c r="I485" s="4"/>
      <c r="J485" s="4">
        <v>50</v>
      </c>
      <c r="K485" s="4">
        <v>27</v>
      </c>
      <c r="L485" s="7">
        <f t="shared" si="79"/>
        <v>1350</v>
      </c>
      <c r="M485" s="7">
        <f t="shared" si="80"/>
        <v>125.46468401486989</v>
      </c>
      <c r="N485" s="5"/>
      <c r="O485" s="4">
        <v>15488</v>
      </c>
      <c r="P485" s="5"/>
      <c r="Q485" s="4">
        <v>0.7</v>
      </c>
      <c r="R485" s="8">
        <f t="shared" ref="R485:R516" si="82">SUM(M485*O485*Q485)/100</f>
        <v>13602.379182156134</v>
      </c>
      <c r="S485" s="4">
        <v>1</v>
      </c>
      <c r="T485" s="9">
        <f t="shared" ref="T485:T516" si="83">SUM(R485*S485)</f>
        <v>13602.379182156134</v>
      </c>
      <c r="U485" s="9">
        <f t="shared" si="57"/>
        <v>13.602379182156133</v>
      </c>
      <c r="V485" s="5">
        <v>170</v>
      </c>
      <c r="W485" s="7">
        <f t="shared" ref="W485:W516" si="84">+U485*V485</f>
        <v>2312.4044609665425</v>
      </c>
      <c r="X485" s="5">
        <v>250</v>
      </c>
      <c r="Y485" s="5">
        <v>100</v>
      </c>
      <c r="Z485" s="5">
        <v>250</v>
      </c>
      <c r="AA485" s="2">
        <f t="shared" si="73"/>
        <v>2912.4044609665425</v>
      </c>
    </row>
    <row r="486" spans="1:27" ht="28.5" customHeight="1" x14ac:dyDescent="0.25">
      <c r="A486" s="5">
        <f>MAX($A$9:A485)+1</f>
        <v>322</v>
      </c>
      <c r="B486" s="5"/>
      <c r="C486" s="5"/>
      <c r="D486" s="5"/>
      <c r="E486" s="5"/>
      <c r="F486" s="4" t="s">
        <v>323</v>
      </c>
      <c r="G486" s="4" t="s">
        <v>34</v>
      </c>
      <c r="H486" s="4" t="s">
        <v>42</v>
      </c>
      <c r="I486" s="4" t="s">
        <v>458</v>
      </c>
      <c r="J486" s="4">
        <v>23</v>
      </c>
      <c r="K486" s="4">
        <v>26</v>
      </c>
      <c r="L486" s="7">
        <f t="shared" si="79"/>
        <v>598</v>
      </c>
      <c r="M486" s="7">
        <f t="shared" si="80"/>
        <v>55.576208178438662</v>
      </c>
      <c r="N486" s="5"/>
      <c r="O486" s="4">
        <v>12566</v>
      </c>
      <c r="P486" s="5"/>
      <c r="Q486" s="4">
        <v>0.85</v>
      </c>
      <c r="R486" s="8">
        <f t="shared" si="82"/>
        <v>5936.1503717472115</v>
      </c>
      <c r="S486" s="4">
        <v>1</v>
      </c>
      <c r="T486" s="9">
        <f t="shared" si="83"/>
        <v>5936.1503717472115</v>
      </c>
      <c r="U486" s="9">
        <f t="shared" si="57"/>
        <v>5.9361503717472113</v>
      </c>
      <c r="V486" s="5">
        <v>130</v>
      </c>
      <c r="W486" s="7">
        <f t="shared" si="84"/>
        <v>771.69954832713745</v>
      </c>
      <c r="X486" s="5">
        <v>250</v>
      </c>
      <c r="Y486" s="5">
        <v>100</v>
      </c>
      <c r="Z486" s="5">
        <v>250</v>
      </c>
      <c r="AA486" s="2">
        <f t="shared" ref="AA486:AA539" si="85">SUM(W486:Z486)</f>
        <v>1371.6995483271376</v>
      </c>
    </row>
    <row r="487" spans="1:27" ht="28.5" customHeight="1" x14ac:dyDescent="0.25">
      <c r="A487" s="5">
        <f>MAX($A$9:A486)+1</f>
        <v>323</v>
      </c>
      <c r="B487" s="5"/>
      <c r="C487" s="5"/>
      <c r="D487" s="5"/>
      <c r="E487" s="5"/>
      <c r="F487" s="4" t="s">
        <v>324</v>
      </c>
      <c r="G487" s="4" t="s">
        <v>34</v>
      </c>
      <c r="H487" s="4" t="s">
        <v>42</v>
      </c>
      <c r="I487" s="4" t="s">
        <v>458</v>
      </c>
      <c r="J487" s="4">
        <v>24</v>
      </c>
      <c r="K487" s="4">
        <v>26</v>
      </c>
      <c r="L487" s="7">
        <f t="shared" si="79"/>
        <v>624</v>
      </c>
      <c r="M487" s="7">
        <f t="shared" si="80"/>
        <v>57.992565055762086</v>
      </c>
      <c r="N487" s="5"/>
      <c r="O487" s="4">
        <v>12566</v>
      </c>
      <c r="P487" s="5"/>
      <c r="Q487" s="4">
        <v>0.85</v>
      </c>
      <c r="R487" s="8">
        <f t="shared" si="82"/>
        <v>6194.243866171003</v>
      </c>
      <c r="S487" s="4">
        <v>1</v>
      </c>
      <c r="T487" s="9">
        <f t="shared" si="83"/>
        <v>6194.243866171003</v>
      </c>
      <c r="U487" s="9">
        <f t="shared" si="57"/>
        <v>6.1942438661710026</v>
      </c>
      <c r="V487" s="5">
        <v>130</v>
      </c>
      <c r="W487" s="7">
        <f t="shared" si="84"/>
        <v>805.25170260223035</v>
      </c>
      <c r="X487" s="5">
        <v>250</v>
      </c>
      <c r="Y487" s="5">
        <v>100</v>
      </c>
      <c r="Z487" s="5">
        <v>250</v>
      </c>
      <c r="AA487" s="2">
        <f t="shared" si="85"/>
        <v>1405.2517026022304</v>
      </c>
    </row>
    <row r="488" spans="1:27" ht="28.5" customHeight="1" x14ac:dyDescent="0.25">
      <c r="A488" s="5">
        <f>MAX($A$9:A487)+1</f>
        <v>324</v>
      </c>
      <c r="B488" s="5"/>
      <c r="C488" s="5"/>
      <c r="D488" s="5"/>
      <c r="E488" s="5"/>
      <c r="F488" s="4" t="s">
        <v>325</v>
      </c>
      <c r="G488" s="4" t="s">
        <v>34</v>
      </c>
      <c r="H488" s="4" t="s">
        <v>501</v>
      </c>
      <c r="I488" s="4"/>
      <c r="J488" s="4">
        <v>100</v>
      </c>
      <c r="K488" s="4">
        <v>16</v>
      </c>
      <c r="L488" s="7">
        <f t="shared" si="79"/>
        <v>1600</v>
      </c>
      <c r="M488" s="7">
        <f t="shared" si="80"/>
        <v>148.69888475836433</v>
      </c>
      <c r="N488" s="5"/>
      <c r="O488" s="4">
        <v>940</v>
      </c>
      <c r="P488" s="5"/>
      <c r="Q488" s="4">
        <v>1</v>
      </c>
      <c r="R488" s="8">
        <f t="shared" si="82"/>
        <v>1397.7695167286247</v>
      </c>
      <c r="S488" s="4">
        <v>1</v>
      </c>
      <c r="T488" s="9">
        <f t="shared" si="83"/>
        <v>1397.7695167286247</v>
      </c>
      <c r="U488" s="9">
        <f t="shared" si="57"/>
        <v>1.3977695167286246</v>
      </c>
      <c r="V488" s="5">
        <v>200</v>
      </c>
      <c r="W488" s="7">
        <f t="shared" si="84"/>
        <v>279.5539033457249</v>
      </c>
      <c r="X488" s="5"/>
      <c r="Y488" s="5"/>
      <c r="Z488" s="5"/>
      <c r="AA488" s="2">
        <f t="shared" si="85"/>
        <v>279.5539033457249</v>
      </c>
    </row>
    <row r="489" spans="1:27" ht="28.5" customHeight="1" x14ac:dyDescent="0.25">
      <c r="A489" s="5">
        <f>MAX($A$9:A488)+1</f>
        <v>325</v>
      </c>
      <c r="B489" s="5"/>
      <c r="C489" s="5"/>
      <c r="D489" s="5"/>
      <c r="E489" s="5"/>
      <c r="F489" s="4" t="s">
        <v>326</v>
      </c>
      <c r="G489" s="4" t="s">
        <v>34</v>
      </c>
      <c r="H489" s="4" t="s">
        <v>501</v>
      </c>
      <c r="I489" s="4"/>
      <c r="J489" s="4">
        <v>100</v>
      </c>
      <c r="K489" s="4">
        <v>16</v>
      </c>
      <c r="L489" s="7">
        <f t="shared" si="79"/>
        <v>1600</v>
      </c>
      <c r="M489" s="7">
        <f t="shared" si="80"/>
        <v>148.69888475836433</v>
      </c>
      <c r="N489" s="5"/>
      <c r="O489" s="4">
        <v>940</v>
      </c>
      <c r="P489" s="5"/>
      <c r="Q489" s="4">
        <v>1</v>
      </c>
      <c r="R489" s="8">
        <f t="shared" si="82"/>
        <v>1397.7695167286247</v>
      </c>
      <c r="S489" s="4">
        <v>1</v>
      </c>
      <c r="T489" s="9">
        <f t="shared" si="83"/>
        <v>1397.7695167286247</v>
      </c>
      <c r="U489" s="9">
        <f t="shared" si="57"/>
        <v>1.3977695167286246</v>
      </c>
      <c r="V489" s="5">
        <v>200</v>
      </c>
      <c r="W489" s="7">
        <f t="shared" si="84"/>
        <v>279.5539033457249</v>
      </c>
      <c r="X489" s="5"/>
      <c r="Y489" s="5"/>
      <c r="Z489" s="5"/>
      <c r="AA489" s="2">
        <f t="shared" si="85"/>
        <v>279.5539033457249</v>
      </c>
    </row>
    <row r="490" spans="1:27" ht="28.5" customHeight="1" x14ac:dyDescent="0.25">
      <c r="A490" s="5">
        <f>MAX($A$9:A489)+1</f>
        <v>326</v>
      </c>
      <c r="B490" s="5"/>
      <c r="C490" s="5"/>
      <c r="D490" s="5"/>
      <c r="E490" s="5"/>
      <c r="F490" s="4" t="s">
        <v>327</v>
      </c>
      <c r="G490" s="4" t="s">
        <v>34</v>
      </c>
      <c r="H490" s="4" t="s">
        <v>42</v>
      </c>
      <c r="I490" s="4"/>
      <c r="J490" s="4">
        <v>31</v>
      </c>
      <c r="K490" s="4">
        <v>15</v>
      </c>
      <c r="L490" s="7">
        <f t="shared" si="79"/>
        <v>465</v>
      </c>
      <c r="M490" s="7">
        <f t="shared" si="80"/>
        <v>43.215613382899626</v>
      </c>
      <c r="N490" s="5"/>
      <c r="O490" s="4">
        <v>12566</v>
      </c>
      <c r="P490" s="5"/>
      <c r="Q490" s="4">
        <v>0.85</v>
      </c>
      <c r="R490" s="8">
        <f t="shared" si="82"/>
        <v>4615.9028810408918</v>
      </c>
      <c r="S490" s="4">
        <v>1</v>
      </c>
      <c r="T490" s="9">
        <f t="shared" si="83"/>
        <v>4615.9028810408918</v>
      </c>
      <c r="U490" s="9">
        <f t="shared" si="57"/>
        <v>4.615902881040892</v>
      </c>
      <c r="V490" s="5">
        <v>130</v>
      </c>
      <c r="W490" s="7">
        <f t="shared" si="84"/>
        <v>600.06737453531593</v>
      </c>
      <c r="X490" s="5">
        <v>250</v>
      </c>
      <c r="Y490" s="5">
        <v>100</v>
      </c>
      <c r="Z490" s="5">
        <v>250</v>
      </c>
      <c r="AA490" s="2">
        <f t="shared" si="85"/>
        <v>1200.067374535316</v>
      </c>
    </row>
    <row r="491" spans="1:27" ht="28.5" customHeight="1" x14ac:dyDescent="0.25">
      <c r="A491" s="5">
        <f>MAX($A$9:A490)+1</f>
        <v>327</v>
      </c>
      <c r="B491" s="5"/>
      <c r="C491" s="5"/>
      <c r="D491" s="5"/>
      <c r="E491" s="5"/>
      <c r="F491" s="4" t="s">
        <v>479</v>
      </c>
      <c r="G491" s="4" t="s">
        <v>34</v>
      </c>
      <c r="H491" s="4" t="s">
        <v>42</v>
      </c>
      <c r="I491" s="4" t="s">
        <v>458</v>
      </c>
      <c r="J491" s="4">
        <v>24</v>
      </c>
      <c r="K491" s="4">
        <v>12</v>
      </c>
      <c r="L491" s="7">
        <f t="shared" si="79"/>
        <v>288</v>
      </c>
      <c r="M491" s="7">
        <f t="shared" si="80"/>
        <v>26.765799256505577</v>
      </c>
      <c r="N491" s="5"/>
      <c r="O491" s="4">
        <v>12566</v>
      </c>
      <c r="P491" s="5"/>
      <c r="Q491" s="4">
        <v>0.85</v>
      </c>
      <c r="R491" s="8">
        <f t="shared" si="82"/>
        <v>2858.8817843866168</v>
      </c>
      <c r="S491" s="4">
        <v>1</v>
      </c>
      <c r="T491" s="9">
        <f t="shared" si="83"/>
        <v>2858.8817843866168</v>
      </c>
      <c r="U491" s="9">
        <f t="shared" si="57"/>
        <v>2.8588817843866168</v>
      </c>
      <c r="V491" s="5">
        <v>130</v>
      </c>
      <c r="W491" s="7">
        <f t="shared" si="84"/>
        <v>371.6546319702602</v>
      </c>
      <c r="X491" s="5">
        <v>250</v>
      </c>
      <c r="Y491" s="5">
        <v>100</v>
      </c>
      <c r="Z491" s="5">
        <v>250</v>
      </c>
      <c r="AA491" s="2">
        <f t="shared" si="85"/>
        <v>971.6546319702602</v>
      </c>
    </row>
    <row r="492" spans="1:27" ht="28.5" customHeight="1" x14ac:dyDescent="0.25">
      <c r="A492" s="5">
        <f>MAX($A$9:A491)+1</f>
        <v>328</v>
      </c>
      <c r="B492" s="5"/>
      <c r="C492" s="5"/>
      <c r="D492" s="5"/>
      <c r="E492" s="5"/>
      <c r="F492" s="4" t="s">
        <v>328</v>
      </c>
      <c r="G492" s="4" t="s">
        <v>34</v>
      </c>
      <c r="H492" s="4" t="s">
        <v>66</v>
      </c>
      <c r="I492" s="4"/>
      <c r="J492" s="4">
        <v>22</v>
      </c>
      <c r="K492" s="4">
        <v>12</v>
      </c>
      <c r="L492" s="7">
        <f t="shared" si="79"/>
        <v>264</v>
      </c>
      <c r="M492" s="7">
        <f t="shared" si="80"/>
        <v>24.535315985130111</v>
      </c>
      <c r="N492" s="5"/>
      <c r="O492" s="4">
        <v>8870</v>
      </c>
      <c r="P492" s="5"/>
      <c r="Q492" s="4">
        <v>0.6</v>
      </c>
      <c r="R492" s="8">
        <f t="shared" si="82"/>
        <v>1305.7695167286245</v>
      </c>
      <c r="S492" s="4">
        <v>1</v>
      </c>
      <c r="T492" s="9">
        <f t="shared" si="83"/>
        <v>1305.7695167286245</v>
      </c>
      <c r="U492" s="9">
        <f t="shared" si="57"/>
        <v>1.3057695167286245</v>
      </c>
      <c r="V492" s="5">
        <v>110</v>
      </c>
      <c r="W492" s="7">
        <f t="shared" si="84"/>
        <v>143.63464684014869</v>
      </c>
      <c r="X492" s="5">
        <v>250</v>
      </c>
      <c r="Y492" s="5">
        <v>100</v>
      </c>
      <c r="Z492" s="5">
        <v>250</v>
      </c>
      <c r="AA492" s="2">
        <f t="shared" si="85"/>
        <v>743.63464684014866</v>
      </c>
    </row>
    <row r="493" spans="1:27" ht="28.5" customHeight="1" x14ac:dyDescent="0.25">
      <c r="A493" s="5">
        <f>MAX($A$9:A492)+1</f>
        <v>329</v>
      </c>
      <c r="B493" s="5"/>
      <c r="C493" s="5"/>
      <c r="D493" s="5"/>
      <c r="E493" s="5"/>
      <c r="F493" s="17" t="s">
        <v>329</v>
      </c>
      <c r="G493" s="4"/>
      <c r="H493" s="4" t="s">
        <v>42</v>
      </c>
      <c r="I493" s="4"/>
      <c r="J493" s="4">
        <v>34</v>
      </c>
      <c r="K493" s="4">
        <v>24</v>
      </c>
      <c r="L493" s="7">
        <f t="shared" si="79"/>
        <v>816</v>
      </c>
      <c r="M493" s="7">
        <f t="shared" si="80"/>
        <v>75.836431226765797</v>
      </c>
      <c r="N493" s="5"/>
      <c r="O493" s="4">
        <v>12566</v>
      </c>
      <c r="P493" s="5"/>
      <c r="Q493" s="4">
        <v>0.45</v>
      </c>
      <c r="R493" s="8">
        <f t="shared" si="82"/>
        <v>4288.3226765799263</v>
      </c>
      <c r="S493" s="4">
        <v>1</v>
      </c>
      <c r="T493" s="9">
        <f t="shared" si="83"/>
        <v>4288.3226765799263</v>
      </c>
      <c r="U493" s="9">
        <f>SUM(T493/1000)</f>
        <v>4.2883226765799263</v>
      </c>
      <c r="V493" s="5">
        <v>130</v>
      </c>
      <c r="W493" s="7">
        <f t="shared" si="84"/>
        <v>557.48194795539041</v>
      </c>
      <c r="X493" s="5">
        <v>250</v>
      </c>
      <c r="Y493" s="5">
        <v>100</v>
      </c>
      <c r="Z493" s="5">
        <v>250</v>
      </c>
      <c r="AA493" s="2">
        <f>SUM(W493:Z493)</f>
        <v>1157.4819479553903</v>
      </c>
    </row>
    <row r="494" spans="1:27" ht="28.5" customHeight="1" x14ac:dyDescent="0.25">
      <c r="A494" s="5">
        <f>MAX($A$9:A493)+1</f>
        <v>330</v>
      </c>
      <c r="B494" s="5"/>
      <c r="C494" s="5"/>
      <c r="D494" s="5"/>
      <c r="E494" s="5"/>
      <c r="F494" s="4" t="s">
        <v>330</v>
      </c>
      <c r="G494" s="4" t="s">
        <v>34</v>
      </c>
      <c r="H494" s="4" t="s">
        <v>42</v>
      </c>
      <c r="I494" s="4"/>
      <c r="J494" s="4">
        <v>60</v>
      </c>
      <c r="K494" s="4">
        <v>13</v>
      </c>
      <c r="L494" s="7">
        <f t="shared" si="79"/>
        <v>780</v>
      </c>
      <c r="M494" s="7">
        <f t="shared" si="80"/>
        <v>72.49070631970261</v>
      </c>
      <c r="N494" s="5"/>
      <c r="O494" s="4">
        <v>12566</v>
      </c>
      <c r="P494" s="5"/>
      <c r="Q494" s="4">
        <v>0.85</v>
      </c>
      <c r="R494" s="8">
        <f t="shared" si="82"/>
        <v>7742.8048327137549</v>
      </c>
      <c r="S494" s="4">
        <v>1</v>
      </c>
      <c r="T494" s="9">
        <f t="shared" si="83"/>
        <v>7742.8048327137549</v>
      </c>
      <c r="U494" s="9">
        <f t="shared" si="57"/>
        <v>7.7428048327137553</v>
      </c>
      <c r="V494" s="5">
        <v>130</v>
      </c>
      <c r="W494" s="7">
        <f t="shared" si="84"/>
        <v>1006.5646282527882</v>
      </c>
      <c r="X494" s="5">
        <v>250</v>
      </c>
      <c r="Y494" s="5">
        <v>100</v>
      </c>
      <c r="Z494" s="5">
        <v>250</v>
      </c>
      <c r="AA494" s="2">
        <f t="shared" si="85"/>
        <v>1606.5646282527882</v>
      </c>
    </row>
    <row r="495" spans="1:27" ht="28.5" customHeight="1" x14ac:dyDescent="0.25">
      <c r="A495" s="5">
        <f>MAX($A$9:A494)+1</f>
        <v>331</v>
      </c>
      <c r="B495" s="5"/>
      <c r="C495" s="5"/>
      <c r="D495" s="5"/>
      <c r="E495" s="5"/>
      <c r="F495" s="4" t="s">
        <v>331</v>
      </c>
      <c r="G495" s="4" t="s">
        <v>34</v>
      </c>
      <c r="H495" s="4" t="s">
        <v>56</v>
      </c>
      <c r="I495" s="4"/>
      <c r="J495" s="4">
        <v>26</v>
      </c>
      <c r="K495" s="4">
        <v>23</v>
      </c>
      <c r="L495" s="7">
        <f t="shared" si="79"/>
        <v>598</v>
      </c>
      <c r="M495" s="7">
        <f t="shared" si="80"/>
        <v>55.576208178438662</v>
      </c>
      <c r="N495" s="5"/>
      <c r="O495" s="4">
        <v>5692</v>
      </c>
      <c r="P495" s="5"/>
      <c r="Q495" s="4">
        <v>0.75</v>
      </c>
      <c r="R495" s="8">
        <f t="shared" si="82"/>
        <v>2372.5483271375465</v>
      </c>
      <c r="S495" s="4">
        <v>1</v>
      </c>
      <c r="T495" s="9">
        <f t="shared" si="83"/>
        <v>2372.5483271375465</v>
      </c>
      <c r="U495" s="9">
        <f t="shared" si="57"/>
        <v>2.3725483271375465</v>
      </c>
      <c r="V495" s="5">
        <v>70</v>
      </c>
      <c r="W495" s="7">
        <f t="shared" si="84"/>
        <v>166.07838289962825</v>
      </c>
      <c r="X495" s="5">
        <v>250</v>
      </c>
      <c r="Y495" s="5">
        <v>100</v>
      </c>
      <c r="Z495" s="5">
        <v>250</v>
      </c>
      <c r="AA495" s="2">
        <f t="shared" si="85"/>
        <v>766.0783828996282</v>
      </c>
    </row>
    <row r="496" spans="1:27" ht="28.5" customHeight="1" x14ac:dyDescent="0.25">
      <c r="A496" s="78">
        <f>MAX($A$9:A495)+1</f>
        <v>332</v>
      </c>
      <c r="B496" s="5"/>
      <c r="C496" s="5"/>
      <c r="D496" s="5"/>
      <c r="E496" s="78"/>
      <c r="F496" s="77" t="s">
        <v>332</v>
      </c>
      <c r="G496" s="72" t="s">
        <v>34</v>
      </c>
      <c r="H496" s="4" t="s">
        <v>66</v>
      </c>
      <c r="I496" s="4"/>
      <c r="J496" s="4">
        <v>30</v>
      </c>
      <c r="K496" s="4">
        <v>7.5</v>
      </c>
      <c r="L496" s="7">
        <f t="shared" si="79"/>
        <v>225</v>
      </c>
      <c r="M496" s="7">
        <f t="shared" si="80"/>
        <v>20.91078066914498</v>
      </c>
      <c r="N496" s="5"/>
      <c r="O496" s="4">
        <v>8870</v>
      </c>
      <c r="P496" s="5"/>
      <c r="Q496" s="4">
        <v>0.6</v>
      </c>
      <c r="R496" s="8">
        <f t="shared" si="82"/>
        <v>1112.8717472118958</v>
      </c>
      <c r="S496" s="4">
        <v>1</v>
      </c>
      <c r="T496" s="9">
        <f t="shared" si="83"/>
        <v>1112.8717472118958</v>
      </c>
      <c r="U496" s="9">
        <f t="shared" si="57"/>
        <v>1.1128717472118959</v>
      </c>
      <c r="V496" s="5">
        <v>110</v>
      </c>
      <c r="W496" s="7">
        <f t="shared" si="84"/>
        <v>122.41589219330855</v>
      </c>
      <c r="X496" s="5">
        <v>250</v>
      </c>
      <c r="Y496" s="5">
        <v>100</v>
      </c>
      <c r="Z496" s="5">
        <v>250</v>
      </c>
      <c r="AA496" s="2">
        <f t="shared" si="85"/>
        <v>722.41589219330854</v>
      </c>
    </row>
    <row r="497" spans="1:27" ht="28.5" customHeight="1" x14ac:dyDescent="0.25">
      <c r="A497" s="78"/>
      <c r="B497" s="5"/>
      <c r="C497" s="5"/>
      <c r="D497" s="5"/>
      <c r="E497" s="78"/>
      <c r="F497" s="77"/>
      <c r="G497" s="74"/>
      <c r="H497" s="4" t="s">
        <v>66</v>
      </c>
      <c r="I497" s="4"/>
      <c r="J497" s="4">
        <v>30</v>
      </c>
      <c r="K497" s="4">
        <v>7.5</v>
      </c>
      <c r="L497" s="7">
        <f t="shared" si="79"/>
        <v>225</v>
      </c>
      <c r="M497" s="7">
        <f t="shared" si="80"/>
        <v>20.91078066914498</v>
      </c>
      <c r="N497" s="5"/>
      <c r="O497" s="4">
        <v>8870</v>
      </c>
      <c r="P497" s="5"/>
      <c r="Q497" s="4">
        <v>0.6</v>
      </c>
      <c r="R497" s="8">
        <f t="shared" si="82"/>
        <v>1112.8717472118958</v>
      </c>
      <c r="S497" s="4">
        <v>1</v>
      </c>
      <c r="T497" s="9">
        <f t="shared" si="83"/>
        <v>1112.8717472118958</v>
      </c>
      <c r="U497" s="9">
        <f t="shared" si="57"/>
        <v>1.1128717472118959</v>
      </c>
      <c r="V497" s="5">
        <v>110</v>
      </c>
      <c r="W497" s="7">
        <f t="shared" si="84"/>
        <v>122.41589219330855</v>
      </c>
      <c r="X497" s="5"/>
      <c r="Y497" s="5"/>
      <c r="Z497" s="5"/>
      <c r="AA497" s="2">
        <f t="shared" si="85"/>
        <v>122.41589219330855</v>
      </c>
    </row>
    <row r="498" spans="1:27" ht="28.5" customHeight="1" x14ac:dyDescent="0.25">
      <c r="A498" s="78"/>
      <c r="B498" s="5"/>
      <c r="C498" s="5"/>
      <c r="D498" s="5"/>
      <c r="E498" s="78"/>
      <c r="F498" s="77"/>
      <c r="G498" s="73"/>
      <c r="H498" s="4" t="s">
        <v>42</v>
      </c>
      <c r="I498" s="4"/>
      <c r="J498" s="4">
        <v>25</v>
      </c>
      <c r="K498" s="4">
        <v>5</v>
      </c>
      <c r="L498" s="7">
        <f t="shared" si="79"/>
        <v>125</v>
      </c>
      <c r="M498" s="7">
        <f t="shared" si="80"/>
        <v>11.617100371747211</v>
      </c>
      <c r="N498" s="5"/>
      <c r="O498" s="4">
        <v>12566</v>
      </c>
      <c r="P498" s="5"/>
      <c r="Q498" s="4">
        <v>0.7</v>
      </c>
      <c r="R498" s="8">
        <f t="shared" si="82"/>
        <v>1021.8633828996282</v>
      </c>
      <c r="S498" s="4">
        <v>1</v>
      </c>
      <c r="T498" s="9">
        <f t="shared" si="83"/>
        <v>1021.8633828996282</v>
      </c>
      <c r="U498" s="9">
        <f t="shared" si="57"/>
        <v>1.0218633828996282</v>
      </c>
      <c r="V498" s="5">
        <v>130</v>
      </c>
      <c r="W498" s="7">
        <f t="shared" si="84"/>
        <v>132.84223977695166</v>
      </c>
      <c r="X498" s="5"/>
      <c r="Y498" s="5"/>
      <c r="Z498" s="5"/>
      <c r="AA498" s="2">
        <f t="shared" si="85"/>
        <v>132.84223977695166</v>
      </c>
    </row>
    <row r="499" spans="1:27" ht="28.5" customHeight="1" x14ac:dyDescent="0.25">
      <c r="A499" s="78">
        <f>MAX($A$9:A498)+1</f>
        <v>333</v>
      </c>
      <c r="B499" s="5"/>
      <c r="C499" s="5"/>
      <c r="D499" s="5"/>
      <c r="E499" s="78"/>
      <c r="F499" s="77" t="s">
        <v>333</v>
      </c>
      <c r="G499" s="72" t="s">
        <v>34</v>
      </c>
      <c r="H499" s="4" t="s">
        <v>66</v>
      </c>
      <c r="I499" s="4"/>
      <c r="J499" s="4">
        <v>30</v>
      </c>
      <c r="K499" s="4">
        <v>7.5</v>
      </c>
      <c r="L499" s="7">
        <f t="shared" si="79"/>
        <v>225</v>
      </c>
      <c r="M499" s="7">
        <f t="shared" si="80"/>
        <v>20.91078066914498</v>
      </c>
      <c r="N499" s="5"/>
      <c r="O499" s="4">
        <v>8870</v>
      </c>
      <c r="P499" s="5"/>
      <c r="Q499" s="4">
        <v>0.6</v>
      </c>
      <c r="R499" s="8">
        <f t="shared" si="82"/>
        <v>1112.8717472118958</v>
      </c>
      <c r="S499" s="4">
        <v>1</v>
      </c>
      <c r="T499" s="9">
        <f t="shared" si="83"/>
        <v>1112.8717472118958</v>
      </c>
      <c r="U499" s="9">
        <f t="shared" si="57"/>
        <v>1.1128717472118959</v>
      </c>
      <c r="V499" s="5">
        <v>110</v>
      </c>
      <c r="W499" s="7">
        <f t="shared" si="84"/>
        <v>122.41589219330855</v>
      </c>
      <c r="X499" s="5">
        <v>250</v>
      </c>
      <c r="Y499" s="5">
        <v>100</v>
      </c>
      <c r="Z499" s="5">
        <v>250</v>
      </c>
      <c r="AA499" s="2">
        <f t="shared" ref="AA499:AA501" si="86">SUM(W499:Z499)</f>
        <v>722.41589219330854</v>
      </c>
    </row>
    <row r="500" spans="1:27" ht="28.5" customHeight="1" x14ac:dyDescent="0.25">
      <c r="A500" s="78"/>
      <c r="B500" s="5"/>
      <c r="C500" s="5"/>
      <c r="D500" s="5"/>
      <c r="E500" s="78"/>
      <c r="F500" s="77"/>
      <c r="G500" s="74"/>
      <c r="H500" s="4" t="s">
        <v>66</v>
      </c>
      <c r="I500" s="4"/>
      <c r="J500" s="4">
        <v>30</v>
      </c>
      <c r="K500" s="4">
        <v>7.5</v>
      </c>
      <c r="L500" s="7">
        <f t="shared" si="79"/>
        <v>225</v>
      </c>
      <c r="M500" s="7">
        <f t="shared" si="80"/>
        <v>20.91078066914498</v>
      </c>
      <c r="N500" s="5"/>
      <c r="O500" s="4">
        <v>8870</v>
      </c>
      <c r="P500" s="5"/>
      <c r="Q500" s="4">
        <v>0.6</v>
      </c>
      <c r="R500" s="8">
        <f t="shared" si="82"/>
        <v>1112.8717472118958</v>
      </c>
      <c r="S500" s="4">
        <v>1</v>
      </c>
      <c r="T500" s="9">
        <f t="shared" si="83"/>
        <v>1112.8717472118958</v>
      </c>
      <c r="U500" s="9">
        <f t="shared" si="57"/>
        <v>1.1128717472118959</v>
      </c>
      <c r="V500" s="5">
        <v>110</v>
      </c>
      <c r="W500" s="7">
        <f t="shared" si="84"/>
        <v>122.41589219330855</v>
      </c>
      <c r="X500" s="5"/>
      <c r="Y500" s="5"/>
      <c r="Z500" s="5"/>
      <c r="AA500" s="2">
        <f t="shared" si="86"/>
        <v>122.41589219330855</v>
      </c>
    </row>
    <row r="501" spans="1:27" ht="28.5" customHeight="1" x14ac:dyDescent="0.25">
      <c r="A501" s="78"/>
      <c r="B501" s="5"/>
      <c r="C501" s="5"/>
      <c r="D501" s="5"/>
      <c r="E501" s="78"/>
      <c r="F501" s="77"/>
      <c r="G501" s="73"/>
      <c r="H501" s="4" t="s">
        <v>42</v>
      </c>
      <c r="I501" s="4"/>
      <c r="J501" s="4">
        <v>25</v>
      </c>
      <c r="K501" s="4">
        <v>5</v>
      </c>
      <c r="L501" s="7">
        <f t="shared" si="79"/>
        <v>125</v>
      </c>
      <c r="M501" s="7">
        <f t="shared" si="80"/>
        <v>11.617100371747211</v>
      </c>
      <c r="N501" s="5"/>
      <c r="O501" s="4">
        <v>12566</v>
      </c>
      <c r="P501" s="5"/>
      <c r="Q501" s="4">
        <v>0.7</v>
      </c>
      <c r="R501" s="8">
        <f t="shared" si="82"/>
        <v>1021.8633828996282</v>
      </c>
      <c r="S501" s="4">
        <v>1</v>
      </c>
      <c r="T501" s="9">
        <f t="shared" si="83"/>
        <v>1021.8633828996282</v>
      </c>
      <c r="U501" s="9">
        <f t="shared" si="57"/>
        <v>1.0218633828996282</v>
      </c>
      <c r="V501" s="5">
        <v>130</v>
      </c>
      <c r="W501" s="7">
        <f t="shared" si="84"/>
        <v>132.84223977695166</v>
      </c>
      <c r="X501" s="5"/>
      <c r="Y501" s="5"/>
      <c r="Z501" s="5"/>
      <c r="AA501" s="2">
        <f t="shared" si="86"/>
        <v>132.84223977695166</v>
      </c>
    </row>
    <row r="502" spans="1:27" ht="28.5" customHeight="1" x14ac:dyDescent="0.25">
      <c r="A502" s="5">
        <f>MAX($A$9:A501)+1</f>
        <v>334</v>
      </c>
      <c r="B502" s="5"/>
      <c r="C502" s="5"/>
      <c r="D502" s="5"/>
      <c r="E502" s="5"/>
      <c r="F502" s="4" t="s">
        <v>334</v>
      </c>
      <c r="G502" s="4" t="s">
        <v>34</v>
      </c>
      <c r="H502" s="4" t="s">
        <v>64</v>
      </c>
      <c r="I502" s="4"/>
      <c r="J502" s="4">
        <v>46</v>
      </c>
      <c r="K502" s="4">
        <v>12</v>
      </c>
      <c r="L502" s="7">
        <f t="shared" si="79"/>
        <v>552</v>
      </c>
      <c r="M502" s="7">
        <f t="shared" si="80"/>
        <v>51.301115241635692</v>
      </c>
      <c r="N502" s="5"/>
      <c r="O502" s="4">
        <v>8870</v>
      </c>
      <c r="P502" s="5"/>
      <c r="Q502" s="4">
        <v>0.6</v>
      </c>
      <c r="R502" s="8">
        <f t="shared" si="82"/>
        <v>2730.2453531598517</v>
      </c>
      <c r="S502" s="4">
        <v>1</v>
      </c>
      <c r="T502" s="9">
        <f t="shared" si="83"/>
        <v>2730.2453531598517</v>
      </c>
      <c r="U502" s="9">
        <f t="shared" si="57"/>
        <v>2.7302453531598516</v>
      </c>
      <c r="V502" s="5">
        <v>110</v>
      </c>
      <c r="W502" s="7">
        <f t="shared" si="84"/>
        <v>300.32698884758366</v>
      </c>
      <c r="X502" s="5">
        <v>250</v>
      </c>
      <c r="Y502" s="5">
        <v>100</v>
      </c>
      <c r="Z502" s="5">
        <v>250</v>
      </c>
      <c r="AA502" s="2">
        <f t="shared" si="85"/>
        <v>900.32698884758361</v>
      </c>
    </row>
    <row r="503" spans="1:27" ht="28.5" customHeight="1" x14ac:dyDescent="0.25">
      <c r="A503" s="5">
        <f>MAX($A$9:A502)+1</f>
        <v>335</v>
      </c>
      <c r="B503" s="5"/>
      <c r="C503" s="5"/>
      <c r="D503" s="5"/>
      <c r="E503" s="5"/>
      <c r="F503" s="4" t="s">
        <v>335</v>
      </c>
      <c r="G503" s="4" t="s">
        <v>34</v>
      </c>
      <c r="H503" s="4" t="s">
        <v>64</v>
      </c>
      <c r="I503" s="4"/>
      <c r="J503" s="4">
        <v>46</v>
      </c>
      <c r="K503" s="4">
        <v>12</v>
      </c>
      <c r="L503" s="7">
        <f t="shared" si="79"/>
        <v>552</v>
      </c>
      <c r="M503" s="7">
        <f t="shared" si="80"/>
        <v>51.301115241635692</v>
      </c>
      <c r="N503" s="5"/>
      <c r="O503" s="4">
        <v>8870</v>
      </c>
      <c r="P503" s="5"/>
      <c r="Q503" s="4">
        <v>0.6</v>
      </c>
      <c r="R503" s="8">
        <f t="shared" si="82"/>
        <v>2730.2453531598517</v>
      </c>
      <c r="S503" s="4">
        <v>1</v>
      </c>
      <c r="T503" s="9">
        <f t="shared" si="83"/>
        <v>2730.2453531598517</v>
      </c>
      <c r="U503" s="9">
        <f t="shared" si="57"/>
        <v>2.7302453531598516</v>
      </c>
      <c r="V503" s="5">
        <v>110</v>
      </c>
      <c r="W503" s="7">
        <f t="shared" si="84"/>
        <v>300.32698884758366</v>
      </c>
      <c r="X503" s="5">
        <v>250</v>
      </c>
      <c r="Y503" s="5">
        <v>100</v>
      </c>
      <c r="Z503" s="5">
        <v>250</v>
      </c>
      <c r="AA503" s="2">
        <f t="shared" ref="AA503" si="87">SUM(W503:Z503)</f>
        <v>900.32698884758361</v>
      </c>
    </row>
    <row r="504" spans="1:27" ht="28.5" customHeight="1" x14ac:dyDescent="0.25">
      <c r="A504" s="5">
        <f>MAX($A$9:A503)+1</f>
        <v>336</v>
      </c>
      <c r="B504" s="5"/>
      <c r="C504" s="5"/>
      <c r="D504" s="5"/>
      <c r="E504" s="5"/>
      <c r="F504" s="4" t="s">
        <v>272</v>
      </c>
      <c r="G504" s="4" t="s">
        <v>34</v>
      </c>
      <c r="H504" s="4" t="s">
        <v>42</v>
      </c>
      <c r="I504" s="4"/>
      <c r="J504" s="4">
        <v>17</v>
      </c>
      <c r="K504" s="4">
        <v>8</v>
      </c>
      <c r="L504" s="7">
        <f t="shared" si="79"/>
        <v>136</v>
      </c>
      <c r="M504" s="7">
        <f t="shared" si="80"/>
        <v>12.639405204460967</v>
      </c>
      <c r="N504" s="5"/>
      <c r="O504" s="4">
        <v>12566</v>
      </c>
      <c r="P504" s="5"/>
      <c r="Q504" s="4">
        <v>0.85</v>
      </c>
      <c r="R504" s="8">
        <f t="shared" si="82"/>
        <v>1350.0275092936802</v>
      </c>
      <c r="S504" s="4">
        <v>1</v>
      </c>
      <c r="T504" s="9">
        <f t="shared" si="83"/>
        <v>1350.0275092936802</v>
      </c>
      <c r="U504" s="9">
        <f t="shared" si="57"/>
        <v>1.3500275092936802</v>
      </c>
      <c r="V504" s="5">
        <v>130</v>
      </c>
      <c r="W504" s="7">
        <f t="shared" si="84"/>
        <v>175.50357620817843</v>
      </c>
      <c r="X504" s="5">
        <v>250</v>
      </c>
      <c r="Y504" s="5">
        <v>100</v>
      </c>
      <c r="Z504" s="5">
        <v>250</v>
      </c>
      <c r="AA504" s="2">
        <f t="shared" si="85"/>
        <v>775.5035762081784</v>
      </c>
    </row>
    <row r="505" spans="1:27" ht="28.5" customHeight="1" x14ac:dyDescent="0.25">
      <c r="A505" s="5">
        <f>MAX($A$9:A504)+1</f>
        <v>337</v>
      </c>
      <c r="B505" s="5"/>
      <c r="C505" s="5"/>
      <c r="D505" s="5"/>
      <c r="E505" s="5"/>
      <c r="F505" s="4" t="s">
        <v>273</v>
      </c>
      <c r="G505" s="4" t="s">
        <v>34</v>
      </c>
      <c r="H505" s="4" t="s">
        <v>42</v>
      </c>
      <c r="I505" s="4"/>
      <c r="J505" s="4">
        <v>17</v>
      </c>
      <c r="K505" s="4">
        <v>8</v>
      </c>
      <c r="L505" s="7">
        <f t="shared" si="79"/>
        <v>136</v>
      </c>
      <c r="M505" s="7">
        <f t="shared" si="80"/>
        <v>12.639405204460967</v>
      </c>
      <c r="N505" s="5"/>
      <c r="O505" s="4">
        <v>12566</v>
      </c>
      <c r="P505" s="5"/>
      <c r="Q505" s="4">
        <v>0.85</v>
      </c>
      <c r="R505" s="8">
        <f t="shared" si="82"/>
        <v>1350.0275092936802</v>
      </c>
      <c r="S505" s="4">
        <v>1</v>
      </c>
      <c r="T505" s="9">
        <f t="shared" si="83"/>
        <v>1350.0275092936802</v>
      </c>
      <c r="U505" s="9">
        <f t="shared" si="57"/>
        <v>1.3500275092936802</v>
      </c>
      <c r="V505" s="5">
        <v>130</v>
      </c>
      <c r="W505" s="7">
        <f t="shared" si="84"/>
        <v>175.50357620817843</v>
      </c>
      <c r="X505" s="5">
        <v>250</v>
      </c>
      <c r="Y505" s="5">
        <v>100</v>
      </c>
      <c r="Z505" s="5">
        <v>250</v>
      </c>
      <c r="AA505" s="2">
        <f t="shared" si="85"/>
        <v>775.5035762081784</v>
      </c>
    </row>
    <row r="506" spans="1:27" ht="28.5" customHeight="1" x14ac:dyDescent="0.25">
      <c r="A506" s="5">
        <f>MAX($A$9:A505)+1</f>
        <v>338</v>
      </c>
      <c r="B506" s="5"/>
      <c r="C506" s="5"/>
      <c r="D506" s="5"/>
      <c r="E506" s="5"/>
      <c r="F506" s="4" t="s">
        <v>274</v>
      </c>
      <c r="G506" s="4" t="s">
        <v>34</v>
      </c>
      <c r="H506" s="4" t="s">
        <v>42</v>
      </c>
      <c r="I506" s="4"/>
      <c r="J506" s="4">
        <v>17</v>
      </c>
      <c r="K506" s="4">
        <v>8</v>
      </c>
      <c r="L506" s="7">
        <f t="shared" si="79"/>
        <v>136</v>
      </c>
      <c r="M506" s="7">
        <f t="shared" si="80"/>
        <v>12.639405204460967</v>
      </c>
      <c r="N506" s="5"/>
      <c r="O506" s="4">
        <v>12566</v>
      </c>
      <c r="P506" s="5"/>
      <c r="Q506" s="4">
        <v>0.85</v>
      </c>
      <c r="R506" s="8">
        <f t="shared" si="82"/>
        <v>1350.0275092936802</v>
      </c>
      <c r="S506" s="4">
        <v>1</v>
      </c>
      <c r="T506" s="9">
        <f t="shared" si="83"/>
        <v>1350.0275092936802</v>
      </c>
      <c r="U506" s="9">
        <f t="shared" si="57"/>
        <v>1.3500275092936802</v>
      </c>
      <c r="V506" s="5">
        <v>130</v>
      </c>
      <c r="W506" s="7">
        <f t="shared" si="84"/>
        <v>175.50357620817843</v>
      </c>
      <c r="X506" s="5">
        <v>250</v>
      </c>
      <c r="Y506" s="5">
        <v>100</v>
      </c>
      <c r="Z506" s="5">
        <v>250</v>
      </c>
      <c r="AA506" s="2">
        <f t="shared" ref="AA506" si="88">SUM(W506:Z506)</f>
        <v>775.5035762081784</v>
      </c>
    </row>
    <row r="507" spans="1:27" ht="28.5" customHeight="1" x14ac:dyDescent="0.25">
      <c r="A507" s="5">
        <f>MAX($A$9:A506)+1</f>
        <v>339</v>
      </c>
      <c r="B507" s="5"/>
      <c r="C507" s="5"/>
      <c r="D507" s="5"/>
      <c r="E507" s="5"/>
      <c r="F507" s="4" t="s">
        <v>336</v>
      </c>
      <c r="G507" s="4" t="s">
        <v>34</v>
      </c>
      <c r="H507" s="4" t="s">
        <v>66</v>
      </c>
      <c r="I507" s="4"/>
      <c r="J507" s="4">
        <v>56</v>
      </c>
      <c r="K507" s="4">
        <v>55</v>
      </c>
      <c r="L507" s="7">
        <f t="shared" si="79"/>
        <v>3080</v>
      </c>
      <c r="M507" s="7">
        <f t="shared" si="80"/>
        <v>286.24535315985133</v>
      </c>
      <c r="N507" s="5"/>
      <c r="O507" s="4">
        <v>8870</v>
      </c>
      <c r="P507" s="5"/>
      <c r="Q507" s="4">
        <v>0.45</v>
      </c>
      <c r="R507" s="8">
        <f t="shared" si="82"/>
        <v>11425.483271375466</v>
      </c>
      <c r="S507" s="4">
        <v>1</v>
      </c>
      <c r="T507" s="9">
        <f t="shared" si="83"/>
        <v>11425.483271375466</v>
      </c>
      <c r="U507" s="9">
        <f t="shared" si="57"/>
        <v>11.425483271375466</v>
      </c>
      <c r="V507" s="5">
        <v>110</v>
      </c>
      <c r="W507" s="7">
        <f t="shared" si="84"/>
        <v>1256.8031598513012</v>
      </c>
      <c r="X507" s="5">
        <v>250</v>
      </c>
      <c r="Y507" s="5">
        <v>100</v>
      </c>
      <c r="Z507" s="5">
        <v>250</v>
      </c>
      <c r="AA507" s="2">
        <f t="shared" si="85"/>
        <v>1856.8031598513012</v>
      </c>
    </row>
    <row r="508" spans="1:27" ht="28.5" customHeight="1" x14ac:dyDescent="0.25">
      <c r="A508" s="78">
        <f>MAX($A$9:A507)+1</f>
        <v>340</v>
      </c>
      <c r="B508" s="5"/>
      <c r="C508" s="5"/>
      <c r="D508" s="5"/>
      <c r="E508" s="78"/>
      <c r="F508" s="77" t="s">
        <v>336</v>
      </c>
      <c r="G508" s="72" t="s">
        <v>34</v>
      </c>
      <c r="H508" s="4" t="s">
        <v>202</v>
      </c>
      <c r="I508" s="4"/>
      <c r="J508" s="4">
        <v>51</v>
      </c>
      <c r="K508" s="4">
        <v>29</v>
      </c>
      <c r="L508" s="7">
        <f t="shared" si="79"/>
        <v>1479</v>
      </c>
      <c r="M508" s="7">
        <f t="shared" si="80"/>
        <v>137.45353159851302</v>
      </c>
      <c r="N508" s="5"/>
      <c r="O508" s="4">
        <v>15488</v>
      </c>
      <c r="P508" s="5"/>
      <c r="Q508" s="4">
        <v>0.65</v>
      </c>
      <c r="R508" s="8">
        <f t="shared" si="82"/>
        <v>13837.721933085502</v>
      </c>
      <c r="S508" s="4">
        <v>1</v>
      </c>
      <c r="T508" s="9">
        <f t="shared" si="83"/>
        <v>13837.721933085502</v>
      </c>
      <c r="U508" s="9">
        <f t="shared" si="57"/>
        <v>13.837721933085502</v>
      </c>
      <c r="V508" s="5">
        <v>170</v>
      </c>
      <c r="W508" s="7">
        <f t="shared" si="84"/>
        <v>2352.4127286245352</v>
      </c>
      <c r="X508" s="5">
        <v>250</v>
      </c>
      <c r="Y508" s="5">
        <v>100</v>
      </c>
      <c r="Z508" s="5">
        <v>250</v>
      </c>
      <c r="AA508" s="2">
        <f t="shared" si="85"/>
        <v>2952.4127286245352</v>
      </c>
    </row>
    <row r="509" spans="1:27" ht="28.5" customHeight="1" x14ac:dyDescent="0.25">
      <c r="A509" s="78"/>
      <c r="B509" s="5"/>
      <c r="C509" s="5"/>
      <c r="D509" s="5"/>
      <c r="E509" s="78"/>
      <c r="F509" s="77"/>
      <c r="G509" s="73"/>
      <c r="H509" s="4" t="s">
        <v>202</v>
      </c>
      <c r="I509" s="4"/>
      <c r="J509" s="4">
        <v>51</v>
      </c>
      <c r="K509" s="4">
        <v>29</v>
      </c>
      <c r="L509" s="7">
        <f t="shared" si="79"/>
        <v>1479</v>
      </c>
      <c r="M509" s="7">
        <f t="shared" si="80"/>
        <v>137.45353159851302</v>
      </c>
      <c r="N509" s="5"/>
      <c r="O509" s="4">
        <v>15488</v>
      </c>
      <c r="P509" s="5"/>
      <c r="Q509" s="4">
        <v>0.65</v>
      </c>
      <c r="R509" s="8">
        <f t="shared" si="82"/>
        <v>13837.721933085502</v>
      </c>
      <c r="S509" s="4">
        <v>1</v>
      </c>
      <c r="T509" s="9">
        <f t="shared" si="83"/>
        <v>13837.721933085502</v>
      </c>
      <c r="U509" s="9">
        <f t="shared" si="57"/>
        <v>13.837721933085502</v>
      </c>
      <c r="V509" s="5">
        <v>170</v>
      </c>
      <c r="W509" s="7">
        <f t="shared" si="84"/>
        <v>2352.4127286245352</v>
      </c>
      <c r="X509" s="5"/>
      <c r="Y509" s="5"/>
      <c r="Z509" s="5"/>
      <c r="AA509" s="2">
        <f t="shared" si="85"/>
        <v>2352.4127286245352</v>
      </c>
    </row>
    <row r="510" spans="1:27" ht="28.5" customHeight="1" x14ac:dyDescent="0.25">
      <c r="A510" s="5">
        <f>MAX($A$9:A509)+1</f>
        <v>341</v>
      </c>
      <c r="B510" s="5"/>
      <c r="C510" s="5"/>
      <c r="D510" s="5"/>
      <c r="E510" s="5"/>
      <c r="F510" s="4" t="s">
        <v>337</v>
      </c>
      <c r="G510" s="4" t="s">
        <v>34</v>
      </c>
      <c r="H510" s="4" t="s">
        <v>56</v>
      </c>
      <c r="I510" s="4"/>
      <c r="J510" s="4">
        <v>39</v>
      </c>
      <c r="K510" s="4">
        <v>10</v>
      </c>
      <c r="L510" s="7">
        <f t="shared" si="79"/>
        <v>390</v>
      </c>
      <c r="M510" s="7">
        <f t="shared" si="80"/>
        <v>36.245353159851305</v>
      </c>
      <c r="N510" s="5"/>
      <c r="O510" s="4">
        <v>5692</v>
      </c>
      <c r="P510" s="5"/>
      <c r="Q510" s="4">
        <v>0.6</v>
      </c>
      <c r="R510" s="8">
        <f t="shared" si="82"/>
        <v>1237.8513011152418</v>
      </c>
      <c r="S510" s="4">
        <v>1</v>
      </c>
      <c r="T510" s="9">
        <f t="shared" si="83"/>
        <v>1237.8513011152418</v>
      </c>
      <c r="U510" s="9">
        <f t="shared" si="57"/>
        <v>1.2378513011152417</v>
      </c>
      <c r="V510" s="5">
        <v>70</v>
      </c>
      <c r="W510" s="7">
        <f t="shared" si="84"/>
        <v>86.649591078066919</v>
      </c>
      <c r="X510" s="5">
        <v>250</v>
      </c>
      <c r="Y510" s="5">
        <v>100</v>
      </c>
      <c r="Z510" s="5">
        <v>250</v>
      </c>
      <c r="AA510" s="2">
        <f t="shared" si="85"/>
        <v>686.64959107806692</v>
      </c>
    </row>
    <row r="511" spans="1:27" ht="28.5" customHeight="1" x14ac:dyDescent="0.25">
      <c r="A511" s="5">
        <f>MAX($A$9:A510)+1</f>
        <v>342</v>
      </c>
      <c r="B511" s="5"/>
      <c r="C511" s="5"/>
      <c r="D511" s="5"/>
      <c r="E511" s="5"/>
      <c r="F511" s="4" t="s">
        <v>338</v>
      </c>
      <c r="G511" s="4" t="s">
        <v>34</v>
      </c>
      <c r="H511" s="4" t="s">
        <v>56</v>
      </c>
      <c r="I511" s="4"/>
      <c r="J511" s="4">
        <v>39</v>
      </c>
      <c r="K511" s="4">
        <v>10</v>
      </c>
      <c r="L511" s="7">
        <f t="shared" si="79"/>
        <v>390</v>
      </c>
      <c r="M511" s="7">
        <f t="shared" si="80"/>
        <v>36.245353159851305</v>
      </c>
      <c r="N511" s="5"/>
      <c r="O511" s="4">
        <v>5692</v>
      </c>
      <c r="P511" s="5"/>
      <c r="Q511" s="4">
        <v>0.6</v>
      </c>
      <c r="R511" s="8">
        <f t="shared" si="82"/>
        <v>1237.8513011152418</v>
      </c>
      <c r="S511" s="4">
        <v>1</v>
      </c>
      <c r="T511" s="9">
        <f t="shared" si="83"/>
        <v>1237.8513011152418</v>
      </c>
      <c r="U511" s="9">
        <f t="shared" si="57"/>
        <v>1.2378513011152417</v>
      </c>
      <c r="V511" s="5">
        <v>70</v>
      </c>
      <c r="W511" s="7">
        <f t="shared" si="84"/>
        <v>86.649591078066919</v>
      </c>
      <c r="X511" s="5">
        <v>250</v>
      </c>
      <c r="Y511" s="5">
        <v>100</v>
      </c>
      <c r="Z511" s="5">
        <v>250</v>
      </c>
      <c r="AA511" s="2">
        <f t="shared" ref="AA511:AA512" si="89">SUM(W511:Z511)</f>
        <v>686.64959107806692</v>
      </c>
    </row>
    <row r="512" spans="1:27" ht="28.5" customHeight="1" x14ac:dyDescent="0.25">
      <c r="A512" s="5">
        <f>MAX($A$9:A511)+1</f>
        <v>343</v>
      </c>
      <c r="B512" s="5"/>
      <c r="C512" s="5"/>
      <c r="D512" s="5"/>
      <c r="E512" s="5"/>
      <c r="F512" s="4" t="s">
        <v>339</v>
      </c>
      <c r="G512" s="4" t="s">
        <v>34</v>
      </c>
      <c r="H512" s="4" t="s">
        <v>56</v>
      </c>
      <c r="I512" s="4"/>
      <c r="J512" s="4">
        <v>39</v>
      </c>
      <c r="K512" s="4">
        <v>10</v>
      </c>
      <c r="L512" s="7">
        <f t="shared" si="79"/>
        <v>390</v>
      </c>
      <c r="M512" s="7">
        <f t="shared" si="80"/>
        <v>36.245353159851305</v>
      </c>
      <c r="N512" s="5"/>
      <c r="O512" s="4">
        <v>5692</v>
      </c>
      <c r="P512" s="5"/>
      <c r="Q512" s="4">
        <v>0.6</v>
      </c>
      <c r="R512" s="8">
        <f t="shared" si="82"/>
        <v>1237.8513011152418</v>
      </c>
      <c r="S512" s="4">
        <v>1</v>
      </c>
      <c r="T512" s="9">
        <f t="shared" si="83"/>
        <v>1237.8513011152418</v>
      </c>
      <c r="U512" s="9">
        <f t="shared" si="57"/>
        <v>1.2378513011152417</v>
      </c>
      <c r="V512" s="5">
        <v>70</v>
      </c>
      <c r="W512" s="7">
        <f t="shared" si="84"/>
        <v>86.649591078066919</v>
      </c>
      <c r="X512" s="5">
        <v>250</v>
      </c>
      <c r="Y512" s="5">
        <v>100</v>
      </c>
      <c r="Z512" s="5">
        <v>250</v>
      </c>
      <c r="AA512" s="2">
        <f t="shared" si="89"/>
        <v>686.64959107806692</v>
      </c>
    </row>
    <row r="513" spans="1:27" ht="28.5" customHeight="1" x14ac:dyDescent="0.25">
      <c r="A513" s="5">
        <f>MAX($A$9:A512)+1</f>
        <v>344</v>
      </c>
      <c r="B513" s="5"/>
      <c r="C513" s="5"/>
      <c r="D513" s="5"/>
      <c r="E513" s="5"/>
      <c r="F513" s="4" t="s">
        <v>340</v>
      </c>
      <c r="G513" s="4" t="s">
        <v>34</v>
      </c>
      <c r="H513" s="4" t="s">
        <v>56</v>
      </c>
      <c r="I513" s="4"/>
      <c r="J513" s="4">
        <v>28</v>
      </c>
      <c r="K513" s="4">
        <v>37</v>
      </c>
      <c r="L513" s="7">
        <f t="shared" si="79"/>
        <v>1036</v>
      </c>
      <c r="M513" s="7">
        <f t="shared" si="80"/>
        <v>96.282527881040892</v>
      </c>
      <c r="N513" s="5"/>
      <c r="O513" s="4">
        <v>5692</v>
      </c>
      <c r="P513" s="5"/>
      <c r="Q513" s="4">
        <v>0.75</v>
      </c>
      <c r="R513" s="8">
        <f t="shared" si="82"/>
        <v>4110.3011152416357</v>
      </c>
      <c r="S513" s="4">
        <v>1</v>
      </c>
      <c r="T513" s="9">
        <f t="shared" si="83"/>
        <v>4110.3011152416357</v>
      </c>
      <c r="U513" s="9">
        <f t="shared" si="57"/>
        <v>4.1103011152416356</v>
      </c>
      <c r="V513" s="5">
        <v>70</v>
      </c>
      <c r="W513" s="7">
        <f t="shared" si="84"/>
        <v>287.72107806691452</v>
      </c>
      <c r="X513" s="5">
        <v>250</v>
      </c>
      <c r="Y513" s="5">
        <v>100</v>
      </c>
      <c r="Z513" s="5">
        <v>1000</v>
      </c>
      <c r="AA513" s="2">
        <f t="shared" si="85"/>
        <v>1637.7210780669145</v>
      </c>
    </row>
    <row r="514" spans="1:27" ht="28.5" customHeight="1" x14ac:dyDescent="0.25">
      <c r="A514" s="5">
        <f>MAX($A$9:A513)+1</f>
        <v>345</v>
      </c>
      <c r="B514" s="5"/>
      <c r="C514" s="5"/>
      <c r="D514" s="5"/>
      <c r="E514" s="5"/>
      <c r="F514" s="4" t="s">
        <v>341</v>
      </c>
      <c r="G514" s="4" t="s">
        <v>34</v>
      </c>
      <c r="H514" s="4" t="s">
        <v>42</v>
      </c>
      <c r="I514" s="4" t="s">
        <v>458</v>
      </c>
      <c r="J514" s="4">
        <v>48</v>
      </c>
      <c r="K514" s="4">
        <v>16</v>
      </c>
      <c r="L514" s="7">
        <f t="shared" si="79"/>
        <v>768</v>
      </c>
      <c r="M514" s="7">
        <f t="shared" si="80"/>
        <v>71.375464684014872</v>
      </c>
      <c r="N514" s="5"/>
      <c r="O514" s="4">
        <v>12566</v>
      </c>
      <c r="P514" s="5"/>
      <c r="Q514" s="4">
        <v>0.85</v>
      </c>
      <c r="R514" s="8">
        <f t="shared" si="82"/>
        <v>7623.684758364313</v>
      </c>
      <c r="S514" s="4">
        <v>1</v>
      </c>
      <c r="T514" s="9">
        <f t="shared" si="83"/>
        <v>7623.684758364313</v>
      </c>
      <c r="U514" s="9">
        <f t="shared" si="57"/>
        <v>7.6236847583643126</v>
      </c>
      <c r="V514" s="5">
        <v>130</v>
      </c>
      <c r="W514" s="7">
        <f t="shared" si="84"/>
        <v>991.07901858736068</v>
      </c>
      <c r="X514" s="5">
        <v>250</v>
      </c>
      <c r="Y514" s="5">
        <v>100</v>
      </c>
      <c r="Z514" s="5">
        <v>250</v>
      </c>
      <c r="AA514" s="2">
        <f t="shared" si="85"/>
        <v>1591.0790185873607</v>
      </c>
    </row>
    <row r="515" spans="1:27" ht="28.5" customHeight="1" x14ac:dyDescent="0.25">
      <c r="A515" s="5">
        <f>MAX($A$9:A514)+1</f>
        <v>346</v>
      </c>
      <c r="B515" s="5"/>
      <c r="C515" s="5"/>
      <c r="D515" s="5"/>
      <c r="E515" s="5"/>
      <c r="F515" s="4" t="s">
        <v>342</v>
      </c>
      <c r="G515" s="4" t="s">
        <v>34</v>
      </c>
      <c r="H515" s="4" t="s">
        <v>501</v>
      </c>
      <c r="I515" s="4"/>
      <c r="J515" s="4">
        <v>133</v>
      </c>
      <c r="K515" s="4">
        <v>16</v>
      </c>
      <c r="L515" s="7">
        <f t="shared" si="79"/>
        <v>2128</v>
      </c>
      <c r="M515" s="7">
        <f t="shared" si="80"/>
        <v>197.76951672862455</v>
      </c>
      <c r="N515" s="5"/>
      <c r="O515" s="4">
        <v>940</v>
      </c>
      <c r="P515" s="5"/>
      <c r="Q515" s="4">
        <v>1</v>
      </c>
      <c r="R515" s="8">
        <f t="shared" si="82"/>
        <v>1859.033457249071</v>
      </c>
      <c r="S515" s="4">
        <v>1</v>
      </c>
      <c r="T515" s="9">
        <f t="shared" si="83"/>
        <v>1859.033457249071</v>
      </c>
      <c r="U515" s="9">
        <f t="shared" si="57"/>
        <v>1.859033457249071</v>
      </c>
      <c r="V515" s="5">
        <v>200</v>
      </c>
      <c r="W515" s="7">
        <f t="shared" si="84"/>
        <v>371.8066914498142</v>
      </c>
      <c r="X515" s="5"/>
      <c r="Y515" s="5"/>
      <c r="Z515" s="5"/>
      <c r="AA515" s="2">
        <f t="shared" si="85"/>
        <v>371.8066914498142</v>
      </c>
    </row>
    <row r="516" spans="1:27" ht="28.5" customHeight="1" x14ac:dyDescent="0.25">
      <c r="A516" s="5">
        <f>MAX($A$9:A515)+1</f>
        <v>347</v>
      </c>
      <c r="B516" s="5"/>
      <c r="C516" s="5"/>
      <c r="D516" s="5"/>
      <c r="E516" s="5"/>
      <c r="F516" s="4" t="s">
        <v>343</v>
      </c>
      <c r="G516" s="4" t="s">
        <v>34</v>
      </c>
      <c r="H516" s="4" t="s">
        <v>42</v>
      </c>
      <c r="I516" s="4" t="s">
        <v>458</v>
      </c>
      <c r="J516" s="4">
        <v>76</v>
      </c>
      <c r="K516" s="4">
        <v>16</v>
      </c>
      <c r="L516" s="7">
        <f t="shared" si="79"/>
        <v>1216</v>
      </c>
      <c r="M516" s="7">
        <f t="shared" si="80"/>
        <v>113.01115241635688</v>
      </c>
      <c r="N516" s="5"/>
      <c r="O516" s="4">
        <v>12566</v>
      </c>
      <c r="P516" s="5"/>
      <c r="Q516" s="4">
        <v>0.85</v>
      </c>
      <c r="R516" s="8">
        <f t="shared" si="82"/>
        <v>12070.834200743495</v>
      </c>
      <c r="S516" s="4">
        <v>1</v>
      </c>
      <c r="T516" s="9">
        <f t="shared" si="83"/>
        <v>12070.834200743495</v>
      </c>
      <c r="U516" s="9">
        <f t="shared" si="57"/>
        <v>12.070834200743494</v>
      </c>
      <c r="V516" s="5">
        <v>130</v>
      </c>
      <c r="W516" s="7">
        <f t="shared" si="84"/>
        <v>1569.2084460966544</v>
      </c>
      <c r="X516" s="5">
        <v>250</v>
      </c>
      <c r="Y516" s="5">
        <v>100</v>
      </c>
      <c r="Z516" s="5">
        <v>1000</v>
      </c>
      <c r="AA516" s="2">
        <f t="shared" si="85"/>
        <v>2919.2084460966544</v>
      </c>
    </row>
    <row r="517" spans="1:27" ht="28.5" customHeight="1" x14ac:dyDescent="0.25">
      <c r="A517" s="5">
        <f>MAX($A$9:A516)+1</f>
        <v>348</v>
      </c>
      <c r="B517" s="5"/>
      <c r="C517" s="5"/>
      <c r="D517" s="5"/>
      <c r="E517" s="5"/>
      <c r="F517" s="4" t="s">
        <v>344</v>
      </c>
      <c r="G517" s="4" t="s">
        <v>34</v>
      </c>
      <c r="H517" s="4" t="s">
        <v>501</v>
      </c>
      <c r="I517" s="4"/>
      <c r="J517" s="4">
        <v>35</v>
      </c>
      <c r="K517" s="4">
        <v>13</v>
      </c>
      <c r="L517" s="7">
        <f t="shared" si="79"/>
        <v>455</v>
      </c>
      <c r="M517" s="7">
        <f t="shared" si="80"/>
        <v>42.286245353159849</v>
      </c>
      <c r="N517" s="5"/>
      <c r="O517" s="4">
        <v>940</v>
      </c>
      <c r="P517" s="5"/>
      <c r="Q517" s="4">
        <v>1</v>
      </c>
      <c r="R517" s="8">
        <f t="shared" ref="R517:R532" si="90">SUM(M517*O517*Q517)/100</f>
        <v>397.49070631970261</v>
      </c>
      <c r="S517" s="4">
        <v>1</v>
      </c>
      <c r="T517" s="9">
        <f t="shared" ref="T517:T532" si="91">SUM(R517*S517)</f>
        <v>397.49070631970261</v>
      </c>
      <c r="U517" s="9">
        <f t="shared" ref="U517" si="92">SUM(T517/1000)</f>
        <v>0.39749070631970262</v>
      </c>
      <c r="V517" s="5">
        <v>200</v>
      </c>
      <c r="W517" s="7">
        <f t="shared" ref="W517:W532" si="93">+U517*V517</f>
        <v>79.498141263940525</v>
      </c>
      <c r="X517" s="5"/>
      <c r="Y517" s="5"/>
      <c r="Z517" s="5"/>
      <c r="AA517" s="2">
        <f t="shared" si="85"/>
        <v>79.498141263940525</v>
      </c>
    </row>
    <row r="518" spans="1:27" ht="28.5" customHeight="1" x14ac:dyDescent="0.25">
      <c r="A518" s="5">
        <f>MAX($A$9:A517)+1</f>
        <v>349</v>
      </c>
      <c r="B518" s="5"/>
      <c r="C518" s="5"/>
      <c r="D518" s="5"/>
      <c r="E518" s="5"/>
      <c r="F518" s="4" t="s">
        <v>345</v>
      </c>
      <c r="G518" s="4" t="s">
        <v>34</v>
      </c>
      <c r="H518" s="4" t="s">
        <v>42</v>
      </c>
      <c r="I518" s="4"/>
      <c r="J518" s="4">
        <v>36</v>
      </c>
      <c r="K518" s="4">
        <v>28</v>
      </c>
      <c r="L518" s="7">
        <f t="shared" si="79"/>
        <v>1008</v>
      </c>
      <c r="M518" s="7">
        <f t="shared" si="80"/>
        <v>93.680297397769522</v>
      </c>
      <c r="N518" s="5"/>
      <c r="O518" s="4">
        <v>12566</v>
      </c>
      <c r="P518" s="5"/>
      <c r="Q518" s="4">
        <v>0.6</v>
      </c>
      <c r="R518" s="8">
        <f t="shared" si="90"/>
        <v>7063.1197026022301</v>
      </c>
      <c r="S518" s="4">
        <v>1</v>
      </c>
      <c r="T518" s="9">
        <f t="shared" si="91"/>
        <v>7063.1197026022301</v>
      </c>
      <c r="U518" s="9">
        <f t="shared" si="57"/>
        <v>7.0631197026022301</v>
      </c>
      <c r="V518" s="5">
        <v>130</v>
      </c>
      <c r="W518" s="7">
        <f t="shared" si="93"/>
        <v>918.20556133828995</v>
      </c>
      <c r="X518" s="5">
        <v>250</v>
      </c>
      <c r="Y518" s="5">
        <v>100</v>
      </c>
      <c r="Z518" s="5">
        <v>250</v>
      </c>
      <c r="AA518" s="2">
        <f t="shared" si="85"/>
        <v>1518.20556133829</v>
      </c>
    </row>
    <row r="519" spans="1:27" ht="28.5" customHeight="1" x14ac:dyDescent="0.25">
      <c r="A519" s="5">
        <f>MAX($A$9:A518)+1</f>
        <v>350</v>
      </c>
      <c r="B519" s="5"/>
      <c r="C519" s="5"/>
      <c r="D519" s="5"/>
      <c r="E519" s="5"/>
      <c r="F519" s="4" t="s">
        <v>480</v>
      </c>
      <c r="G519" s="4" t="s">
        <v>34</v>
      </c>
      <c r="H519" s="4" t="s">
        <v>56</v>
      </c>
      <c r="I519" s="4"/>
      <c r="J519" s="4">
        <v>33</v>
      </c>
      <c r="K519" s="4">
        <v>15</v>
      </c>
      <c r="L519" s="7">
        <f t="shared" si="79"/>
        <v>495</v>
      </c>
      <c r="M519" s="7">
        <f t="shared" si="80"/>
        <v>46.003717472118957</v>
      </c>
      <c r="N519" s="5"/>
      <c r="O519" s="4">
        <v>5692</v>
      </c>
      <c r="P519" s="5"/>
      <c r="Q519" s="4">
        <v>0.6</v>
      </c>
      <c r="R519" s="8">
        <f t="shared" si="90"/>
        <v>1571.1189591078066</v>
      </c>
      <c r="S519" s="4">
        <v>1</v>
      </c>
      <c r="T519" s="9">
        <f t="shared" si="91"/>
        <v>1571.1189591078066</v>
      </c>
      <c r="U519" s="9">
        <f t="shared" si="57"/>
        <v>1.5711189591078065</v>
      </c>
      <c r="V519" s="5">
        <v>70</v>
      </c>
      <c r="W519" s="7">
        <f t="shared" si="93"/>
        <v>109.97832713754646</v>
      </c>
      <c r="X519" s="5">
        <v>250</v>
      </c>
      <c r="Y519" s="5">
        <v>100</v>
      </c>
      <c r="Z519" s="5">
        <v>250</v>
      </c>
      <c r="AA519" s="2">
        <f t="shared" si="85"/>
        <v>709.97832713754644</v>
      </c>
    </row>
    <row r="520" spans="1:27" ht="28.5" customHeight="1" x14ac:dyDescent="0.25">
      <c r="A520" s="5">
        <f>MAX($A$9:A519)+1</f>
        <v>351</v>
      </c>
      <c r="B520" s="5"/>
      <c r="C520" s="5"/>
      <c r="D520" s="5"/>
      <c r="E520" s="5"/>
      <c r="F520" s="4" t="s">
        <v>346</v>
      </c>
      <c r="G520" s="4" t="s">
        <v>34</v>
      </c>
      <c r="H520" s="4" t="s">
        <v>66</v>
      </c>
      <c r="I520" s="4"/>
      <c r="J520" s="4">
        <v>18</v>
      </c>
      <c r="K520" s="4">
        <v>12</v>
      </c>
      <c r="L520" s="7">
        <f t="shared" si="79"/>
        <v>216</v>
      </c>
      <c r="M520" s="7">
        <f t="shared" si="80"/>
        <v>20.074349442379184</v>
      </c>
      <c r="N520" s="5"/>
      <c r="O520" s="4">
        <v>8870</v>
      </c>
      <c r="P520" s="5"/>
      <c r="Q520" s="4">
        <v>0.75</v>
      </c>
      <c r="R520" s="8">
        <f t="shared" si="90"/>
        <v>1335.4460966542754</v>
      </c>
      <c r="S520" s="4">
        <v>1</v>
      </c>
      <c r="T520" s="9">
        <f t="shared" si="91"/>
        <v>1335.4460966542754</v>
      </c>
      <c r="U520" s="9">
        <f t="shared" si="57"/>
        <v>1.3354460966542754</v>
      </c>
      <c r="V520" s="5">
        <v>110</v>
      </c>
      <c r="W520" s="7">
        <f t="shared" si="93"/>
        <v>146.89907063197029</v>
      </c>
      <c r="X520" s="5">
        <v>250</v>
      </c>
      <c r="Y520" s="5">
        <v>100</v>
      </c>
      <c r="Z520" s="5">
        <v>250</v>
      </c>
      <c r="AA520" s="2">
        <f t="shared" si="85"/>
        <v>746.89907063197029</v>
      </c>
    </row>
    <row r="521" spans="1:27" ht="28.5" customHeight="1" x14ac:dyDescent="0.25">
      <c r="A521" s="5">
        <f>MAX($A$9:A520)+1</f>
        <v>352</v>
      </c>
      <c r="B521" s="5"/>
      <c r="C521" s="5"/>
      <c r="D521" s="5"/>
      <c r="E521" s="5"/>
      <c r="F521" s="17" t="s">
        <v>347</v>
      </c>
      <c r="G521" s="4"/>
      <c r="H521" s="4" t="s">
        <v>56</v>
      </c>
      <c r="I521" s="4"/>
      <c r="J521" s="4">
        <v>33</v>
      </c>
      <c r="K521" s="4">
        <v>15</v>
      </c>
      <c r="L521" s="7">
        <f t="shared" ref="L521:L584" si="94">SUM(J521*K521)</f>
        <v>495</v>
      </c>
      <c r="M521" s="7">
        <f t="shared" ref="M521:M584" si="95">SUM(L521/10.76)</f>
        <v>46.003717472118957</v>
      </c>
      <c r="N521" s="5"/>
      <c r="O521" s="4">
        <v>5692</v>
      </c>
      <c r="P521" s="5"/>
      <c r="Q521" s="4">
        <v>0.6</v>
      </c>
      <c r="R521" s="8">
        <f t="shared" si="90"/>
        <v>1571.1189591078066</v>
      </c>
      <c r="S521" s="4">
        <v>1</v>
      </c>
      <c r="T521" s="9">
        <f t="shared" si="91"/>
        <v>1571.1189591078066</v>
      </c>
      <c r="U521" s="9">
        <f>SUM(T521/1000)</f>
        <v>1.5711189591078065</v>
      </c>
      <c r="V521" s="5">
        <v>70</v>
      </c>
      <c r="W521" s="7">
        <f t="shared" si="93"/>
        <v>109.97832713754646</v>
      </c>
      <c r="X521" s="5">
        <v>250</v>
      </c>
      <c r="Y521" s="5">
        <v>100</v>
      </c>
      <c r="Z521" s="5">
        <v>250</v>
      </c>
      <c r="AA521" s="2">
        <f>SUM(W521:Z521)</f>
        <v>709.97832713754644</v>
      </c>
    </row>
    <row r="522" spans="1:27" ht="28.5" customHeight="1" x14ac:dyDescent="0.25">
      <c r="A522" s="5">
        <f>MAX($A$9:A521)+1</f>
        <v>353</v>
      </c>
      <c r="B522" s="5"/>
      <c r="C522" s="5"/>
      <c r="D522" s="5"/>
      <c r="E522" s="5"/>
      <c r="F522" s="4" t="s">
        <v>348</v>
      </c>
      <c r="G522" s="4" t="s">
        <v>34</v>
      </c>
      <c r="H522" s="4" t="s">
        <v>42</v>
      </c>
      <c r="I522" s="4" t="s">
        <v>458</v>
      </c>
      <c r="J522" s="4">
        <v>35</v>
      </c>
      <c r="K522" s="4">
        <v>16</v>
      </c>
      <c r="L522" s="7">
        <f t="shared" si="94"/>
        <v>560</v>
      </c>
      <c r="M522" s="7">
        <f t="shared" si="95"/>
        <v>52.044609665427508</v>
      </c>
      <c r="N522" s="5"/>
      <c r="O522" s="4">
        <v>12566</v>
      </c>
      <c r="P522" s="5"/>
      <c r="Q522" s="4">
        <v>0.85</v>
      </c>
      <c r="R522" s="8">
        <f t="shared" si="90"/>
        <v>5558.936802973978</v>
      </c>
      <c r="S522" s="4">
        <v>1</v>
      </c>
      <c r="T522" s="9">
        <f t="shared" si="91"/>
        <v>5558.936802973978</v>
      </c>
      <c r="U522" s="9">
        <f t="shared" si="57"/>
        <v>5.5589368029739781</v>
      </c>
      <c r="V522" s="5">
        <v>130</v>
      </c>
      <c r="W522" s="7">
        <f t="shared" si="93"/>
        <v>722.66178438661711</v>
      </c>
      <c r="X522" s="5">
        <v>250</v>
      </c>
      <c r="Y522" s="5">
        <v>100</v>
      </c>
      <c r="Z522" s="5">
        <v>250</v>
      </c>
      <c r="AA522" s="2">
        <f t="shared" si="85"/>
        <v>1322.661784386617</v>
      </c>
    </row>
    <row r="523" spans="1:27" ht="28.5" customHeight="1" x14ac:dyDescent="0.25">
      <c r="A523" s="5">
        <f>MAX($A$9:A522)+1</f>
        <v>354</v>
      </c>
      <c r="B523" s="5"/>
      <c r="C523" s="5"/>
      <c r="D523" s="5"/>
      <c r="E523" s="5"/>
      <c r="F523" s="4" t="s">
        <v>542</v>
      </c>
      <c r="G523" s="4" t="s">
        <v>34</v>
      </c>
      <c r="H523" s="4" t="s">
        <v>56</v>
      </c>
      <c r="I523" s="4"/>
      <c r="J523" s="4">
        <v>12</v>
      </c>
      <c r="K523" s="4">
        <v>28</v>
      </c>
      <c r="L523" s="7">
        <f t="shared" si="94"/>
        <v>336</v>
      </c>
      <c r="M523" s="7">
        <f t="shared" si="95"/>
        <v>31.226765799256505</v>
      </c>
      <c r="N523" s="5"/>
      <c r="O523" s="4">
        <v>5692</v>
      </c>
      <c r="P523" s="5"/>
      <c r="Q523" s="4">
        <v>0.6</v>
      </c>
      <c r="R523" s="8">
        <f t="shared" si="90"/>
        <v>1066.4565055762082</v>
      </c>
      <c r="S523" s="4">
        <v>1</v>
      </c>
      <c r="T523" s="9">
        <f t="shared" si="91"/>
        <v>1066.4565055762082</v>
      </c>
      <c r="U523" s="9">
        <f t="shared" si="57"/>
        <v>1.0664565055762083</v>
      </c>
      <c r="V523" s="5">
        <v>70</v>
      </c>
      <c r="W523" s="7">
        <f t="shared" si="93"/>
        <v>74.651955390334578</v>
      </c>
      <c r="X523" s="5">
        <v>250</v>
      </c>
      <c r="Y523" s="5">
        <v>100</v>
      </c>
      <c r="Z523" s="5">
        <v>250</v>
      </c>
      <c r="AA523" s="2">
        <f t="shared" si="85"/>
        <v>674.65195539033459</v>
      </c>
    </row>
    <row r="524" spans="1:27" ht="28.5" customHeight="1" x14ac:dyDescent="0.25">
      <c r="A524" s="5">
        <f>MAX($A$9:A523)+1</f>
        <v>355</v>
      </c>
      <c r="B524" s="5"/>
      <c r="C524" s="5"/>
      <c r="D524" s="5"/>
      <c r="E524" s="5"/>
      <c r="F524" s="4" t="s">
        <v>481</v>
      </c>
      <c r="G524" s="4" t="s">
        <v>34</v>
      </c>
      <c r="H524" s="4" t="s">
        <v>56</v>
      </c>
      <c r="I524" s="4"/>
      <c r="J524" s="4">
        <v>28</v>
      </c>
      <c r="K524" s="4">
        <v>12</v>
      </c>
      <c r="L524" s="7">
        <f t="shared" si="94"/>
        <v>336</v>
      </c>
      <c r="M524" s="7">
        <f t="shared" si="95"/>
        <v>31.226765799256505</v>
      </c>
      <c r="N524" s="5"/>
      <c r="O524" s="4">
        <v>5692</v>
      </c>
      <c r="P524" s="5"/>
      <c r="Q524" s="4">
        <v>0.7</v>
      </c>
      <c r="R524" s="8">
        <f t="shared" si="90"/>
        <v>1244.1992565055762</v>
      </c>
      <c r="S524" s="4">
        <v>1</v>
      </c>
      <c r="T524" s="9">
        <f t="shared" si="91"/>
        <v>1244.1992565055762</v>
      </c>
      <c r="U524" s="9">
        <f t="shared" si="57"/>
        <v>1.2441992565055762</v>
      </c>
      <c r="V524" s="5">
        <v>70</v>
      </c>
      <c r="W524" s="7">
        <f t="shared" si="93"/>
        <v>87.093947955390334</v>
      </c>
      <c r="X524" s="5">
        <v>250</v>
      </c>
      <c r="Y524" s="5">
        <v>100</v>
      </c>
      <c r="Z524" s="5">
        <v>250</v>
      </c>
      <c r="AA524" s="2">
        <f t="shared" ref="AA524" si="96">SUM(W524:Z524)</f>
        <v>687.09394795539038</v>
      </c>
    </row>
    <row r="525" spans="1:27" ht="28.5" customHeight="1" x14ac:dyDescent="0.25">
      <c r="A525" s="5">
        <f>MAX($A$9:A524)+1</f>
        <v>356</v>
      </c>
      <c r="B525" s="5"/>
      <c r="C525" s="5"/>
      <c r="D525" s="5"/>
      <c r="E525" s="5"/>
      <c r="F525" s="4" t="s">
        <v>350</v>
      </c>
      <c r="G525" s="4" t="s">
        <v>34</v>
      </c>
      <c r="H525" s="4" t="s">
        <v>56</v>
      </c>
      <c r="I525" s="4"/>
      <c r="J525" s="4">
        <v>28</v>
      </c>
      <c r="K525" s="4">
        <v>12</v>
      </c>
      <c r="L525" s="7">
        <f t="shared" si="94"/>
        <v>336</v>
      </c>
      <c r="M525" s="7">
        <f t="shared" si="95"/>
        <v>31.226765799256505</v>
      </c>
      <c r="N525" s="5"/>
      <c r="O525" s="4">
        <v>5692</v>
      </c>
      <c r="P525" s="5"/>
      <c r="Q525" s="4">
        <v>0.6</v>
      </c>
      <c r="R525" s="8">
        <f t="shared" si="90"/>
        <v>1066.4565055762082</v>
      </c>
      <c r="S525" s="4">
        <v>1</v>
      </c>
      <c r="T525" s="9">
        <f t="shared" si="91"/>
        <v>1066.4565055762082</v>
      </c>
      <c r="U525" s="9">
        <f t="shared" si="57"/>
        <v>1.0664565055762083</v>
      </c>
      <c r="V525" s="5">
        <v>70</v>
      </c>
      <c r="W525" s="7">
        <f t="shared" si="93"/>
        <v>74.651955390334578</v>
      </c>
      <c r="X525" s="5">
        <v>250</v>
      </c>
      <c r="Y525" s="5">
        <v>100</v>
      </c>
      <c r="Z525" s="5">
        <v>250</v>
      </c>
      <c r="AA525" s="2">
        <f t="shared" si="85"/>
        <v>674.65195539033459</v>
      </c>
    </row>
    <row r="526" spans="1:27" ht="28.5" customHeight="1" x14ac:dyDescent="0.25">
      <c r="A526" s="78">
        <f>MAX($A$9:A525)+1</f>
        <v>357</v>
      </c>
      <c r="B526" s="5"/>
      <c r="C526" s="5"/>
      <c r="D526" s="5"/>
      <c r="E526" s="78"/>
      <c r="F526" s="77" t="s">
        <v>351</v>
      </c>
      <c r="G526" s="72" t="s">
        <v>34</v>
      </c>
      <c r="H526" s="4" t="s">
        <v>66</v>
      </c>
      <c r="I526" s="4" t="s">
        <v>451</v>
      </c>
      <c r="J526" s="4">
        <v>20</v>
      </c>
      <c r="K526" s="4">
        <v>10</v>
      </c>
      <c r="L526" s="7">
        <f t="shared" si="94"/>
        <v>200</v>
      </c>
      <c r="M526" s="7">
        <f t="shared" si="95"/>
        <v>18.587360594795541</v>
      </c>
      <c r="N526" s="5"/>
      <c r="O526" s="4">
        <v>8870</v>
      </c>
      <c r="P526" s="5"/>
      <c r="Q526" s="4">
        <v>0.6</v>
      </c>
      <c r="R526" s="8">
        <f t="shared" si="90"/>
        <v>989.21933085501882</v>
      </c>
      <c r="S526" s="4">
        <v>1</v>
      </c>
      <c r="T526" s="9">
        <f t="shared" si="91"/>
        <v>989.21933085501882</v>
      </c>
      <c r="U526" s="9">
        <f t="shared" si="57"/>
        <v>0.98921933085501879</v>
      </c>
      <c r="V526" s="5">
        <v>110</v>
      </c>
      <c r="W526" s="7">
        <f t="shared" si="93"/>
        <v>108.81412639405207</v>
      </c>
      <c r="X526" s="5">
        <v>250</v>
      </c>
      <c r="Y526" s="5">
        <v>100</v>
      </c>
      <c r="Z526" s="5">
        <v>250</v>
      </c>
      <c r="AA526" s="2">
        <f t="shared" si="85"/>
        <v>708.8141263940521</v>
      </c>
    </row>
    <row r="527" spans="1:27" ht="28.5" customHeight="1" x14ac:dyDescent="0.25">
      <c r="A527" s="78"/>
      <c r="B527" s="5"/>
      <c r="C527" s="5"/>
      <c r="D527" s="5"/>
      <c r="E527" s="78"/>
      <c r="F527" s="77"/>
      <c r="G527" s="73"/>
      <c r="H527" s="4" t="s">
        <v>56</v>
      </c>
      <c r="I527" s="4"/>
      <c r="J527" s="4">
        <v>15</v>
      </c>
      <c r="K527" s="4">
        <v>15</v>
      </c>
      <c r="L527" s="7">
        <f t="shared" si="94"/>
        <v>225</v>
      </c>
      <c r="M527" s="7">
        <f t="shared" si="95"/>
        <v>20.91078066914498</v>
      </c>
      <c r="N527" s="5"/>
      <c r="O527" s="4">
        <v>5692</v>
      </c>
      <c r="P527" s="5"/>
      <c r="Q527" s="4">
        <v>0.75</v>
      </c>
      <c r="R527" s="8">
        <f t="shared" si="90"/>
        <v>892.68122676579924</v>
      </c>
      <c r="S527" s="4">
        <v>1</v>
      </c>
      <c r="T527" s="9">
        <f t="shared" si="91"/>
        <v>892.68122676579924</v>
      </c>
      <c r="U527" s="9">
        <f t="shared" si="57"/>
        <v>0.8926812267657992</v>
      </c>
      <c r="V527" s="5">
        <v>70</v>
      </c>
      <c r="W527" s="7">
        <f t="shared" si="93"/>
        <v>62.48768587360594</v>
      </c>
      <c r="X527" s="5"/>
      <c r="Y527" s="5"/>
      <c r="Z527" s="5"/>
      <c r="AA527" s="2">
        <f t="shared" si="85"/>
        <v>62.48768587360594</v>
      </c>
    </row>
    <row r="528" spans="1:27" ht="28.5" customHeight="1" x14ac:dyDescent="0.25">
      <c r="A528" s="5">
        <f>MAX($A$9:A527)+1</f>
        <v>358</v>
      </c>
      <c r="B528" s="5"/>
      <c r="C528" s="5"/>
      <c r="D528" s="5"/>
      <c r="E528" s="5"/>
      <c r="F528" s="4" t="s">
        <v>541</v>
      </c>
      <c r="G528" s="4" t="s">
        <v>34</v>
      </c>
      <c r="H528" s="4" t="s">
        <v>56</v>
      </c>
      <c r="I528" s="4"/>
      <c r="J528" s="4">
        <v>30</v>
      </c>
      <c r="K528" s="4">
        <v>29</v>
      </c>
      <c r="L528" s="7">
        <f t="shared" si="94"/>
        <v>870</v>
      </c>
      <c r="M528" s="7">
        <f t="shared" si="95"/>
        <v>80.85501858736059</v>
      </c>
      <c r="N528" s="5"/>
      <c r="O528" s="4">
        <v>5692</v>
      </c>
      <c r="P528" s="5"/>
      <c r="Q528" s="4">
        <v>0.6</v>
      </c>
      <c r="R528" s="8">
        <f t="shared" si="90"/>
        <v>2761.3605947955384</v>
      </c>
      <c r="S528" s="4">
        <v>1</v>
      </c>
      <c r="T528" s="9">
        <f t="shared" si="91"/>
        <v>2761.3605947955384</v>
      </c>
      <c r="U528" s="9">
        <f t="shared" si="57"/>
        <v>2.7613605947955384</v>
      </c>
      <c r="V528" s="5">
        <v>70</v>
      </c>
      <c r="W528" s="7">
        <f t="shared" si="93"/>
        <v>193.29524163568769</v>
      </c>
      <c r="X528" s="5">
        <v>250</v>
      </c>
      <c r="Y528" s="5">
        <v>100</v>
      </c>
      <c r="Z528" s="5">
        <v>250</v>
      </c>
      <c r="AA528" s="2">
        <f t="shared" si="85"/>
        <v>793.29524163568772</v>
      </c>
    </row>
    <row r="529" spans="1:27" ht="28.5" customHeight="1" x14ac:dyDescent="0.25">
      <c r="A529" s="5">
        <f>MAX($A$9:A528)+1</f>
        <v>359</v>
      </c>
      <c r="B529" s="5"/>
      <c r="C529" s="5"/>
      <c r="D529" s="5"/>
      <c r="E529" s="5"/>
      <c r="F529" s="4" t="s">
        <v>352</v>
      </c>
      <c r="G529" s="4" t="s">
        <v>34</v>
      </c>
      <c r="H529" s="4" t="s">
        <v>42</v>
      </c>
      <c r="I529" s="4" t="s">
        <v>458</v>
      </c>
      <c r="J529" s="4">
        <v>25</v>
      </c>
      <c r="K529" s="4">
        <v>14</v>
      </c>
      <c r="L529" s="7">
        <f t="shared" si="94"/>
        <v>350</v>
      </c>
      <c r="M529" s="7">
        <f t="shared" si="95"/>
        <v>32.527881040892197</v>
      </c>
      <c r="N529" s="5"/>
      <c r="O529" s="4">
        <v>12566</v>
      </c>
      <c r="P529" s="5"/>
      <c r="Q529" s="4">
        <v>0.85</v>
      </c>
      <c r="R529" s="8">
        <f t="shared" si="90"/>
        <v>3474.3355018587363</v>
      </c>
      <c r="S529" s="4">
        <v>1</v>
      </c>
      <c r="T529" s="9">
        <f t="shared" si="91"/>
        <v>3474.3355018587363</v>
      </c>
      <c r="U529" s="9">
        <f t="shared" si="57"/>
        <v>3.4743355018587363</v>
      </c>
      <c r="V529" s="5">
        <v>130</v>
      </c>
      <c r="W529" s="7">
        <f t="shared" si="93"/>
        <v>451.66361524163574</v>
      </c>
      <c r="X529" s="5">
        <v>250</v>
      </c>
      <c r="Y529" s="5">
        <v>100</v>
      </c>
      <c r="Z529" s="5">
        <v>250</v>
      </c>
      <c r="AA529" s="2">
        <f t="shared" si="85"/>
        <v>1051.6636152416359</v>
      </c>
    </row>
    <row r="530" spans="1:27" ht="28.5" customHeight="1" x14ac:dyDescent="0.25">
      <c r="A530" s="5">
        <f>MAX($A$9:A529)+1</f>
        <v>360</v>
      </c>
      <c r="B530" s="5"/>
      <c r="C530" s="5"/>
      <c r="D530" s="5"/>
      <c r="E530" s="5"/>
      <c r="F530" s="4" t="s">
        <v>353</v>
      </c>
      <c r="G530" s="4" t="s">
        <v>34</v>
      </c>
      <c r="H530" s="4" t="s">
        <v>42</v>
      </c>
      <c r="I530" s="4"/>
      <c r="J530" s="4">
        <v>30</v>
      </c>
      <c r="K530" s="4">
        <v>9</v>
      </c>
      <c r="L530" s="7">
        <f t="shared" si="94"/>
        <v>270</v>
      </c>
      <c r="M530" s="7">
        <f t="shared" si="95"/>
        <v>25.092936802973977</v>
      </c>
      <c r="N530" s="5"/>
      <c r="O530" s="4">
        <v>12566</v>
      </c>
      <c r="P530" s="5"/>
      <c r="Q530" s="4">
        <v>0.75</v>
      </c>
      <c r="R530" s="8">
        <f t="shared" si="90"/>
        <v>2364.8838289962823</v>
      </c>
      <c r="S530" s="4">
        <v>1</v>
      </c>
      <c r="T530" s="9">
        <f t="shared" si="91"/>
        <v>2364.8838289962823</v>
      </c>
      <c r="U530" s="9">
        <f t="shared" si="57"/>
        <v>2.3648838289962821</v>
      </c>
      <c r="V530" s="5">
        <v>130</v>
      </c>
      <c r="W530" s="7">
        <f t="shared" si="93"/>
        <v>307.43489776951668</v>
      </c>
      <c r="X530" s="5">
        <v>250</v>
      </c>
      <c r="Y530" s="5">
        <v>100</v>
      </c>
      <c r="Z530" s="5">
        <v>250</v>
      </c>
      <c r="AA530" s="2">
        <f t="shared" si="85"/>
        <v>907.43489776951674</v>
      </c>
    </row>
    <row r="531" spans="1:27" ht="28.5" customHeight="1" x14ac:dyDescent="0.25">
      <c r="A531" s="5">
        <f>MAX($A$9:A530)+1</f>
        <v>361</v>
      </c>
      <c r="B531" s="5"/>
      <c r="C531" s="5"/>
      <c r="D531" s="5"/>
      <c r="E531" s="5"/>
      <c r="F531" s="4" t="s">
        <v>482</v>
      </c>
      <c r="G531" s="4" t="s">
        <v>34</v>
      </c>
      <c r="H531" s="4" t="s">
        <v>42</v>
      </c>
      <c r="I531" s="4" t="s">
        <v>458</v>
      </c>
      <c r="J531" s="4">
        <v>23</v>
      </c>
      <c r="K531" s="4">
        <v>13</v>
      </c>
      <c r="L531" s="7">
        <f t="shared" si="94"/>
        <v>299</v>
      </c>
      <c r="M531" s="7">
        <f t="shared" si="95"/>
        <v>27.788104089219331</v>
      </c>
      <c r="N531" s="5"/>
      <c r="O531" s="4">
        <v>12566</v>
      </c>
      <c r="P531" s="5"/>
      <c r="Q531" s="4">
        <v>0.85</v>
      </c>
      <c r="R531" s="8">
        <f t="shared" si="90"/>
        <v>2968.0751858736057</v>
      </c>
      <c r="S531" s="4">
        <v>1</v>
      </c>
      <c r="T531" s="9">
        <f t="shared" si="91"/>
        <v>2968.0751858736057</v>
      </c>
      <c r="U531" s="9">
        <f t="shared" si="57"/>
        <v>2.9680751858736056</v>
      </c>
      <c r="V531" s="5">
        <v>130</v>
      </c>
      <c r="W531" s="7">
        <f t="shared" si="93"/>
        <v>385.84977416356872</v>
      </c>
      <c r="X531" s="5">
        <v>250</v>
      </c>
      <c r="Y531" s="5">
        <v>100</v>
      </c>
      <c r="Z531" s="5">
        <v>250</v>
      </c>
      <c r="AA531" s="2">
        <f t="shared" ref="AA531" si="97">SUM(W531:Z531)</f>
        <v>985.84977416356878</v>
      </c>
    </row>
    <row r="532" spans="1:27" ht="28.5" customHeight="1" x14ac:dyDescent="0.25">
      <c r="A532" s="5">
        <f>MAX($A$9:A531)+1</f>
        <v>362</v>
      </c>
      <c r="B532" s="5"/>
      <c r="C532" s="5"/>
      <c r="D532" s="5"/>
      <c r="E532" s="5"/>
      <c r="F532" s="4" t="s">
        <v>354</v>
      </c>
      <c r="G532" s="4" t="s">
        <v>34</v>
      </c>
      <c r="H532" s="4" t="s">
        <v>42</v>
      </c>
      <c r="I532" s="4"/>
      <c r="J532" s="4">
        <v>49</v>
      </c>
      <c r="K532" s="4">
        <v>25</v>
      </c>
      <c r="L532" s="7">
        <f t="shared" si="94"/>
        <v>1225</v>
      </c>
      <c r="M532" s="7">
        <f t="shared" si="95"/>
        <v>113.84758364312268</v>
      </c>
      <c r="N532" s="5"/>
      <c r="O532" s="4">
        <v>12566</v>
      </c>
      <c r="P532" s="5"/>
      <c r="Q532" s="4">
        <v>0.6</v>
      </c>
      <c r="R532" s="8">
        <f t="shared" si="90"/>
        <v>8583.6524163568774</v>
      </c>
      <c r="S532" s="4">
        <v>1</v>
      </c>
      <c r="T532" s="9">
        <f t="shared" si="91"/>
        <v>8583.6524163568774</v>
      </c>
      <c r="U532" s="9">
        <f t="shared" si="57"/>
        <v>8.5836524163568768</v>
      </c>
      <c r="V532" s="5">
        <v>130</v>
      </c>
      <c r="W532" s="7">
        <f t="shared" si="93"/>
        <v>1115.8748141263941</v>
      </c>
      <c r="X532" s="5">
        <v>250</v>
      </c>
      <c r="Y532" s="5">
        <v>100</v>
      </c>
      <c r="Z532" s="5">
        <v>250</v>
      </c>
      <c r="AA532" s="2">
        <f t="shared" si="85"/>
        <v>1715.8748141263941</v>
      </c>
    </row>
    <row r="533" spans="1:27" ht="28.5" customHeight="1" x14ac:dyDescent="0.25">
      <c r="A533" s="5">
        <f>MAX($A$9:A532)+1</f>
        <v>363</v>
      </c>
      <c r="B533" s="5"/>
      <c r="C533" s="5"/>
      <c r="D533" s="5"/>
      <c r="E533" s="5"/>
      <c r="F533" s="4" t="s">
        <v>483</v>
      </c>
      <c r="G533" s="4" t="s">
        <v>476</v>
      </c>
      <c r="H533" s="4" t="s">
        <v>42</v>
      </c>
      <c r="I533" s="4"/>
      <c r="J533" s="4">
        <v>22</v>
      </c>
      <c r="K533" s="4">
        <v>18</v>
      </c>
      <c r="L533" s="7">
        <f t="shared" si="94"/>
        <v>396</v>
      </c>
      <c r="M533" s="7">
        <f t="shared" si="95"/>
        <v>36.802973977695167</v>
      </c>
      <c r="N533" s="5"/>
      <c r="O533" s="4"/>
      <c r="P533" s="5"/>
      <c r="Q533" s="4"/>
      <c r="R533" s="8"/>
      <c r="S533" s="4"/>
      <c r="T533" s="9"/>
      <c r="U533" s="9"/>
      <c r="V533" s="5"/>
      <c r="W533" s="7"/>
      <c r="X533" s="5"/>
      <c r="Y533" s="5"/>
      <c r="Z533" s="5"/>
      <c r="AA533" s="2">
        <f t="shared" si="85"/>
        <v>0</v>
      </c>
    </row>
    <row r="534" spans="1:27" ht="28.5" customHeight="1" x14ac:dyDescent="0.25">
      <c r="A534" s="75">
        <f>MAX($A$9:A533)+1</f>
        <v>364</v>
      </c>
      <c r="B534" s="5"/>
      <c r="C534" s="5"/>
      <c r="D534" s="5"/>
      <c r="E534" s="75"/>
      <c r="F534" s="72" t="s">
        <v>484</v>
      </c>
      <c r="G534" s="72" t="s">
        <v>476</v>
      </c>
      <c r="H534" s="4" t="s">
        <v>42</v>
      </c>
      <c r="I534" s="4"/>
      <c r="J534" s="4">
        <v>21</v>
      </c>
      <c r="K534" s="4">
        <v>15</v>
      </c>
      <c r="L534" s="7">
        <f t="shared" si="94"/>
        <v>315</v>
      </c>
      <c r="M534" s="7">
        <f t="shared" si="95"/>
        <v>29.275092936802974</v>
      </c>
      <c r="N534" s="5"/>
      <c r="O534" s="4"/>
      <c r="P534" s="5"/>
      <c r="Q534" s="4"/>
      <c r="R534" s="8"/>
      <c r="S534" s="4"/>
      <c r="T534" s="9"/>
      <c r="U534" s="9"/>
      <c r="V534" s="5"/>
      <c r="W534" s="7"/>
      <c r="X534" s="5"/>
      <c r="Y534" s="5"/>
      <c r="Z534" s="5"/>
      <c r="AA534" s="2">
        <f t="shared" si="85"/>
        <v>0</v>
      </c>
    </row>
    <row r="535" spans="1:27" ht="28.5" customHeight="1" x14ac:dyDescent="0.25">
      <c r="A535" s="76"/>
      <c r="B535" s="5"/>
      <c r="C535" s="5"/>
      <c r="D535" s="5"/>
      <c r="E535" s="76"/>
      <c r="F535" s="73"/>
      <c r="G535" s="73"/>
      <c r="H535" s="4" t="s">
        <v>42</v>
      </c>
      <c r="I535" s="4"/>
      <c r="J535" s="4">
        <v>13</v>
      </c>
      <c r="K535" s="4">
        <v>11</v>
      </c>
      <c r="L535" s="7">
        <f t="shared" si="94"/>
        <v>143</v>
      </c>
      <c r="M535" s="7">
        <f t="shared" si="95"/>
        <v>13.28996282527881</v>
      </c>
      <c r="N535" s="5"/>
      <c r="O535" s="4"/>
      <c r="P535" s="5"/>
      <c r="Q535" s="4"/>
      <c r="R535" s="8"/>
      <c r="S535" s="4"/>
      <c r="T535" s="9"/>
      <c r="U535" s="9"/>
      <c r="V535" s="5"/>
      <c r="W535" s="7"/>
      <c r="X535" s="5"/>
      <c r="Y535" s="5"/>
      <c r="Z535" s="5"/>
      <c r="AA535" s="2">
        <f t="shared" si="85"/>
        <v>0</v>
      </c>
    </row>
    <row r="536" spans="1:27" ht="28.5" customHeight="1" x14ac:dyDescent="0.25">
      <c r="A536" s="13">
        <f>MAX($A$9:A535)+1</f>
        <v>365</v>
      </c>
      <c r="B536" s="5"/>
      <c r="C536" s="5"/>
      <c r="D536" s="5"/>
      <c r="E536" s="13"/>
      <c r="F536" s="17" t="s">
        <v>485</v>
      </c>
      <c r="G536" s="17" t="s">
        <v>476</v>
      </c>
      <c r="H536" s="4" t="s">
        <v>42</v>
      </c>
      <c r="I536" s="4"/>
      <c r="J536" s="4">
        <v>23</v>
      </c>
      <c r="K536" s="4">
        <v>15</v>
      </c>
      <c r="L536" s="7">
        <f t="shared" si="94"/>
        <v>345</v>
      </c>
      <c r="M536" s="7">
        <f t="shared" si="95"/>
        <v>32.063197026022308</v>
      </c>
      <c r="N536" s="5"/>
      <c r="O536" s="4"/>
      <c r="P536" s="5"/>
      <c r="Q536" s="4"/>
      <c r="R536" s="8"/>
      <c r="S536" s="4"/>
      <c r="T536" s="9"/>
      <c r="U536" s="9"/>
      <c r="V536" s="5"/>
      <c r="W536" s="7"/>
      <c r="X536" s="5"/>
      <c r="Y536" s="5"/>
      <c r="Z536" s="5"/>
      <c r="AA536" s="2">
        <f t="shared" si="85"/>
        <v>0</v>
      </c>
    </row>
    <row r="537" spans="1:27" ht="28.5" customHeight="1" x14ac:dyDescent="0.25">
      <c r="A537" s="5">
        <f>MAX($A$9:A536)+1</f>
        <v>366</v>
      </c>
      <c r="B537" s="5"/>
      <c r="C537" s="5"/>
      <c r="D537" s="5"/>
      <c r="E537" s="5"/>
      <c r="F537" s="4" t="s">
        <v>355</v>
      </c>
      <c r="G537" s="4" t="s">
        <v>34</v>
      </c>
      <c r="H537" s="4" t="s">
        <v>501</v>
      </c>
      <c r="I537" s="4"/>
      <c r="J537" s="4">
        <v>25</v>
      </c>
      <c r="K537" s="4">
        <v>7</v>
      </c>
      <c r="L537" s="7">
        <f t="shared" si="94"/>
        <v>175</v>
      </c>
      <c r="M537" s="7">
        <f t="shared" si="95"/>
        <v>16.263940520446099</v>
      </c>
      <c r="N537" s="5"/>
      <c r="O537" s="4">
        <v>940</v>
      </c>
      <c r="P537" s="5"/>
      <c r="Q537" s="4">
        <v>1</v>
      </c>
      <c r="R537" s="8">
        <f t="shared" ref="R537:R568" si="98">SUM(M537*O537*Q537)/100</f>
        <v>152.88104089219331</v>
      </c>
      <c r="S537" s="4">
        <v>1</v>
      </c>
      <c r="T537" s="9">
        <f t="shared" ref="T537:T568" si="99">SUM(R537*S537)</f>
        <v>152.88104089219331</v>
      </c>
      <c r="U537" s="9">
        <f t="shared" si="57"/>
        <v>0.15288104089219332</v>
      </c>
      <c r="V537" s="5">
        <v>200</v>
      </c>
      <c r="W537" s="7">
        <f t="shared" ref="W537:W568" si="100">+U537*V537</f>
        <v>30.576208178438662</v>
      </c>
      <c r="X537" s="5"/>
      <c r="Y537" s="5"/>
      <c r="Z537" s="5"/>
      <c r="AA537" s="2">
        <f t="shared" si="85"/>
        <v>30.576208178438662</v>
      </c>
    </row>
    <row r="538" spans="1:27" ht="28.5" customHeight="1" x14ac:dyDescent="0.25">
      <c r="A538" s="5">
        <f>MAX($A$9:A537)+1</f>
        <v>367</v>
      </c>
      <c r="B538" s="5"/>
      <c r="C538" s="5"/>
      <c r="D538" s="5"/>
      <c r="E538" s="5"/>
      <c r="F538" s="4" t="s">
        <v>356</v>
      </c>
      <c r="G538" s="4" t="s">
        <v>34</v>
      </c>
      <c r="H538" s="4" t="s">
        <v>501</v>
      </c>
      <c r="I538" s="4"/>
      <c r="J538" s="4">
        <v>130</v>
      </c>
      <c r="K538" s="4">
        <v>12</v>
      </c>
      <c r="L538" s="7">
        <f t="shared" si="94"/>
        <v>1560</v>
      </c>
      <c r="M538" s="7">
        <f t="shared" si="95"/>
        <v>144.98141263940522</v>
      </c>
      <c r="N538" s="5"/>
      <c r="O538" s="4">
        <v>940</v>
      </c>
      <c r="P538" s="5"/>
      <c r="Q538" s="4">
        <v>1</v>
      </c>
      <c r="R538" s="8">
        <f t="shared" si="98"/>
        <v>1362.8252788104091</v>
      </c>
      <c r="S538" s="4">
        <v>1</v>
      </c>
      <c r="T538" s="9">
        <f t="shared" si="99"/>
        <v>1362.8252788104091</v>
      </c>
      <c r="U538" s="9">
        <f t="shared" si="57"/>
        <v>1.3628252788104092</v>
      </c>
      <c r="V538" s="5">
        <v>200</v>
      </c>
      <c r="W538" s="7">
        <f t="shared" si="100"/>
        <v>272.56505576208184</v>
      </c>
      <c r="X538" s="5"/>
      <c r="Y538" s="5"/>
      <c r="Z538" s="5"/>
      <c r="AA538" s="2">
        <f t="shared" si="85"/>
        <v>272.56505576208184</v>
      </c>
    </row>
    <row r="539" spans="1:27" ht="28.5" customHeight="1" x14ac:dyDescent="0.25">
      <c r="A539" s="5">
        <f>MAX($A$9:A538)+1</f>
        <v>368</v>
      </c>
      <c r="B539" s="5"/>
      <c r="C539" s="5"/>
      <c r="D539" s="5"/>
      <c r="E539" s="5"/>
      <c r="F539" s="4" t="s">
        <v>357</v>
      </c>
      <c r="G539" s="4" t="s">
        <v>34</v>
      </c>
      <c r="H539" s="4" t="s">
        <v>66</v>
      </c>
      <c r="I539" s="4"/>
      <c r="J539" s="4">
        <v>35</v>
      </c>
      <c r="K539" s="4">
        <v>13</v>
      </c>
      <c r="L539" s="7">
        <f t="shared" si="94"/>
        <v>455</v>
      </c>
      <c r="M539" s="7">
        <f t="shared" si="95"/>
        <v>42.286245353159849</v>
      </c>
      <c r="N539" s="5"/>
      <c r="O539" s="4">
        <v>8870</v>
      </c>
      <c r="P539" s="5"/>
      <c r="Q539" s="4">
        <v>0.75</v>
      </c>
      <c r="R539" s="8">
        <f t="shared" si="98"/>
        <v>2813.092472118959</v>
      </c>
      <c r="S539" s="4">
        <v>1</v>
      </c>
      <c r="T539" s="9">
        <f t="shared" si="99"/>
        <v>2813.092472118959</v>
      </c>
      <c r="U539" s="9">
        <f t="shared" si="57"/>
        <v>2.8130924721189592</v>
      </c>
      <c r="V539" s="5">
        <v>110</v>
      </c>
      <c r="W539" s="7">
        <f t="shared" si="100"/>
        <v>309.44017193308554</v>
      </c>
      <c r="X539" s="5">
        <v>250</v>
      </c>
      <c r="Y539" s="5">
        <v>100</v>
      </c>
      <c r="Z539" s="5">
        <v>250</v>
      </c>
      <c r="AA539" s="2">
        <f t="shared" si="85"/>
        <v>909.44017193308559</v>
      </c>
    </row>
    <row r="540" spans="1:27" ht="28.5" customHeight="1" x14ac:dyDescent="0.25">
      <c r="A540" s="5">
        <f>MAX($A$9:A539)+1</f>
        <v>369</v>
      </c>
      <c r="B540" s="5"/>
      <c r="C540" s="5"/>
      <c r="D540" s="5"/>
      <c r="E540" s="5"/>
      <c r="F540" s="4" t="s">
        <v>358</v>
      </c>
      <c r="G540" s="4" t="s">
        <v>34</v>
      </c>
      <c r="H540" s="4" t="s">
        <v>42</v>
      </c>
      <c r="I540" s="4" t="s">
        <v>458</v>
      </c>
      <c r="J540" s="4">
        <v>27</v>
      </c>
      <c r="K540" s="4">
        <v>11</v>
      </c>
      <c r="L540" s="7">
        <f t="shared" si="94"/>
        <v>297</v>
      </c>
      <c r="M540" s="7">
        <f t="shared" si="95"/>
        <v>27.602230483271377</v>
      </c>
      <c r="N540" s="5"/>
      <c r="O540" s="4">
        <v>12566</v>
      </c>
      <c r="P540" s="5"/>
      <c r="Q540" s="4">
        <v>0.85</v>
      </c>
      <c r="R540" s="8">
        <f t="shared" si="98"/>
        <v>2948.2218401486984</v>
      </c>
      <c r="S540" s="4">
        <v>1</v>
      </c>
      <c r="T540" s="9">
        <f t="shared" si="99"/>
        <v>2948.2218401486984</v>
      </c>
      <c r="U540" s="9">
        <f t="shared" si="57"/>
        <v>2.9482218401486984</v>
      </c>
      <c r="V540" s="5">
        <v>130</v>
      </c>
      <c r="W540" s="7">
        <f t="shared" si="100"/>
        <v>383.2688392193308</v>
      </c>
      <c r="X540" s="5">
        <v>250</v>
      </c>
      <c r="Y540" s="5">
        <v>100</v>
      </c>
      <c r="Z540" s="5">
        <v>250</v>
      </c>
      <c r="AA540" s="2">
        <f t="shared" ref="AA540:AA541" si="101">SUM(W540:Z540)</f>
        <v>983.26883921933086</v>
      </c>
    </row>
    <row r="541" spans="1:27" ht="28.5" customHeight="1" x14ac:dyDescent="0.25">
      <c r="A541" s="5">
        <f>MAX($A$9:A540)+1</f>
        <v>370</v>
      </c>
      <c r="B541" s="5"/>
      <c r="C541" s="5"/>
      <c r="D541" s="5"/>
      <c r="E541" s="5"/>
      <c r="F541" s="4" t="s">
        <v>359</v>
      </c>
      <c r="G541" s="4" t="s">
        <v>34</v>
      </c>
      <c r="H541" s="4" t="s">
        <v>42</v>
      </c>
      <c r="I541" s="4" t="s">
        <v>458</v>
      </c>
      <c r="J541" s="4">
        <v>27</v>
      </c>
      <c r="K541" s="4">
        <v>11</v>
      </c>
      <c r="L541" s="7">
        <f t="shared" si="94"/>
        <v>297</v>
      </c>
      <c r="M541" s="7">
        <f t="shared" si="95"/>
        <v>27.602230483271377</v>
      </c>
      <c r="N541" s="5"/>
      <c r="O541" s="4">
        <v>12566</v>
      </c>
      <c r="P541" s="5"/>
      <c r="Q541" s="4">
        <v>0.85</v>
      </c>
      <c r="R541" s="8">
        <f t="shared" si="98"/>
        <v>2948.2218401486984</v>
      </c>
      <c r="S541" s="4">
        <v>1</v>
      </c>
      <c r="T541" s="9">
        <f t="shared" si="99"/>
        <v>2948.2218401486984</v>
      </c>
      <c r="U541" s="9">
        <f t="shared" si="57"/>
        <v>2.9482218401486984</v>
      </c>
      <c r="V541" s="5">
        <v>130</v>
      </c>
      <c r="W541" s="7">
        <f t="shared" si="100"/>
        <v>383.2688392193308</v>
      </c>
      <c r="X541" s="5">
        <v>250</v>
      </c>
      <c r="Y541" s="5">
        <v>100</v>
      </c>
      <c r="Z541" s="5">
        <v>250</v>
      </c>
      <c r="AA541" s="2">
        <f t="shared" si="101"/>
        <v>983.26883921933086</v>
      </c>
    </row>
    <row r="542" spans="1:27" ht="28.5" customHeight="1" x14ac:dyDescent="0.25">
      <c r="A542" s="5">
        <f>MAX($A$9:A541)+1</f>
        <v>371</v>
      </c>
      <c r="B542" s="5"/>
      <c r="C542" s="5"/>
      <c r="D542" s="5"/>
      <c r="E542" s="5"/>
      <c r="F542" s="4" t="s">
        <v>360</v>
      </c>
      <c r="G542" s="4" t="s">
        <v>34</v>
      </c>
      <c r="H542" s="4" t="s">
        <v>42</v>
      </c>
      <c r="I542" s="4" t="s">
        <v>458</v>
      </c>
      <c r="J542" s="4">
        <v>24</v>
      </c>
      <c r="K542" s="4">
        <v>23</v>
      </c>
      <c r="L542" s="7">
        <f t="shared" si="94"/>
        <v>552</v>
      </c>
      <c r="M542" s="7">
        <f t="shared" si="95"/>
        <v>51.301115241635692</v>
      </c>
      <c r="N542" s="5"/>
      <c r="O542" s="4">
        <v>12566</v>
      </c>
      <c r="P542" s="5"/>
      <c r="Q542" s="4">
        <v>0.85</v>
      </c>
      <c r="R542" s="8">
        <f t="shared" si="98"/>
        <v>5479.5234200743489</v>
      </c>
      <c r="S542" s="4">
        <v>1</v>
      </c>
      <c r="T542" s="9">
        <f t="shared" si="99"/>
        <v>5479.5234200743489</v>
      </c>
      <c r="U542" s="9">
        <f t="shared" si="57"/>
        <v>5.479523420074349</v>
      </c>
      <c r="V542" s="5">
        <v>130</v>
      </c>
      <c r="W542" s="7">
        <f t="shared" si="100"/>
        <v>712.33804460966542</v>
      </c>
      <c r="X542" s="5">
        <v>250</v>
      </c>
      <c r="Y542" s="5">
        <v>100</v>
      </c>
      <c r="Z542" s="5">
        <v>250</v>
      </c>
      <c r="AA542" s="2">
        <f t="shared" ref="AA542:AA609" si="102">SUM(W542:Z542)</f>
        <v>1312.3380446096653</v>
      </c>
    </row>
    <row r="543" spans="1:27" ht="28.5" customHeight="1" x14ac:dyDescent="0.25">
      <c r="A543" s="75">
        <f>MAX($A$9:A542)+1</f>
        <v>372</v>
      </c>
      <c r="B543" s="5"/>
      <c r="C543" s="5"/>
      <c r="D543" s="5"/>
      <c r="E543" s="75"/>
      <c r="F543" s="72" t="s">
        <v>362</v>
      </c>
      <c r="G543" s="72" t="s">
        <v>34</v>
      </c>
      <c r="H543" s="4" t="s">
        <v>42</v>
      </c>
      <c r="I543" s="4" t="s">
        <v>458</v>
      </c>
      <c r="J543" s="4">
        <v>23</v>
      </c>
      <c r="K543" s="4">
        <v>14</v>
      </c>
      <c r="L543" s="7">
        <f t="shared" si="94"/>
        <v>322</v>
      </c>
      <c r="M543" s="7">
        <f t="shared" si="95"/>
        <v>29.92565055762082</v>
      </c>
      <c r="N543" s="5"/>
      <c r="O543" s="4">
        <v>12566</v>
      </c>
      <c r="P543" s="5"/>
      <c r="Q543" s="4">
        <v>0.85</v>
      </c>
      <c r="R543" s="8">
        <f t="shared" si="98"/>
        <v>3196.3886617100375</v>
      </c>
      <c r="S543" s="4">
        <v>1</v>
      </c>
      <c r="T543" s="9">
        <f t="shared" si="99"/>
        <v>3196.3886617100375</v>
      </c>
      <c r="U543" s="9">
        <f t="shared" si="57"/>
        <v>3.1963886617100377</v>
      </c>
      <c r="V543" s="5">
        <v>130</v>
      </c>
      <c r="W543" s="7">
        <f t="shared" si="100"/>
        <v>415.53052602230491</v>
      </c>
      <c r="X543" s="5">
        <v>250</v>
      </c>
      <c r="Y543" s="5">
        <v>100</v>
      </c>
      <c r="Z543" s="5">
        <v>250</v>
      </c>
      <c r="AA543" s="2">
        <f t="shared" si="102"/>
        <v>1015.5305260223049</v>
      </c>
    </row>
    <row r="544" spans="1:27" ht="28.5" customHeight="1" x14ac:dyDescent="0.25">
      <c r="A544" s="76"/>
      <c r="B544" s="5"/>
      <c r="C544" s="5"/>
      <c r="D544" s="5"/>
      <c r="E544" s="76"/>
      <c r="F544" s="73"/>
      <c r="G544" s="73"/>
      <c r="H544" s="4" t="s">
        <v>56</v>
      </c>
      <c r="I544" s="4"/>
      <c r="J544" s="4">
        <v>24</v>
      </c>
      <c r="K544" s="4">
        <v>19</v>
      </c>
      <c r="L544" s="7">
        <f t="shared" si="94"/>
        <v>456</v>
      </c>
      <c r="M544" s="7">
        <f t="shared" si="95"/>
        <v>42.37918215613383</v>
      </c>
      <c r="N544" s="5"/>
      <c r="O544" s="4">
        <v>5692</v>
      </c>
      <c r="P544" s="5"/>
      <c r="Q544" s="4">
        <v>0.45</v>
      </c>
      <c r="R544" s="8">
        <f t="shared" si="98"/>
        <v>1085.5003717472118</v>
      </c>
      <c r="S544" s="4">
        <v>1</v>
      </c>
      <c r="T544" s="9">
        <f t="shared" si="99"/>
        <v>1085.5003717472118</v>
      </c>
      <c r="U544" s="9">
        <f t="shared" si="57"/>
        <v>1.0855003717472118</v>
      </c>
      <c r="V544" s="5">
        <v>70</v>
      </c>
      <c r="W544" s="7">
        <f t="shared" si="100"/>
        <v>75.985026022304822</v>
      </c>
      <c r="X544" s="5"/>
      <c r="Y544" s="5"/>
      <c r="Z544" s="5"/>
      <c r="AA544" s="2"/>
    </row>
    <row r="545" spans="1:27" ht="28.5" customHeight="1" x14ac:dyDescent="0.25">
      <c r="A545" s="5">
        <f>MAX($A$9:A544)+1</f>
        <v>373</v>
      </c>
      <c r="B545" s="5"/>
      <c r="C545" s="5"/>
      <c r="D545" s="5"/>
      <c r="E545" s="5"/>
      <c r="F545" s="4" t="s">
        <v>361</v>
      </c>
      <c r="G545" s="4" t="s">
        <v>34</v>
      </c>
      <c r="H545" s="4" t="s">
        <v>42</v>
      </c>
      <c r="I545" s="4" t="s">
        <v>458</v>
      </c>
      <c r="J545" s="4">
        <v>23</v>
      </c>
      <c r="K545" s="4">
        <v>14</v>
      </c>
      <c r="L545" s="7">
        <f t="shared" si="94"/>
        <v>322</v>
      </c>
      <c r="M545" s="7">
        <f t="shared" si="95"/>
        <v>29.92565055762082</v>
      </c>
      <c r="N545" s="5"/>
      <c r="O545" s="4">
        <v>12566</v>
      </c>
      <c r="P545" s="5"/>
      <c r="Q545" s="4">
        <v>0.85</v>
      </c>
      <c r="R545" s="8">
        <f t="shared" si="98"/>
        <v>3196.3886617100375</v>
      </c>
      <c r="S545" s="4">
        <v>1</v>
      </c>
      <c r="T545" s="9">
        <f t="shared" si="99"/>
        <v>3196.3886617100375</v>
      </c>
      <c r="U545" s="9">
        <f t="shared" si="57"/>
        <v>3.1963886617100377</v>
      </c>
      <c r="V545" s="5">
        <v>130</v>
      </c>
      <c r="W545" s="7">
        <f t="shared" si="100"/>
        <v>415.53052602230491</v>
      </c>
      <c r="X545" s="5">
        <v>250</v>
      </c>
      <c r="Y545" s="5">
        <v>100</v>
      </c>
      <c r="Z545" s="5">
        <v>1000</v>
      </c>
      <c r="AA545" s="2">
        <f t="shared" si="102"/>
        <v>1765.5305260223049</v>
      </c>
    </row>
    <row r="546" spans="1:27" ht="28.5" customHeight="1" x14ac:dyDescent="0.25">
      <c r="A546" s="5">
        <f>MAX($A$9:A545)+1</f>
        <v>374</v>
      </c>
      <c r="B546" s="5"/>
      <c r="C546" s="5"/>
      <c r="D546" s="5"/>
      <c r="E546" s="5"/>
      <c r="F546" s="4" t="s">
        <v>363</v>
      </c>
      <c r="G546" s="4" t="s">
        <v>34</v>
      </c>
      <c r="H546" s="4" t="s">
        <v>35</v>
      </c>
      <c r="I546" s="4"/>
      <c r="J546" s="4">
        <v>35</v>
      </c>
      <c r="K546" s="4">
        <v>11</v>
      </c>
      <c r="L546" s="7">
        <f t="shared" si="94"/>
        <v>385</v>
      </c>
      <c r="M546" s="7">
        <f t="shared" si="95"/>
        <v>35.780669144981417</v>
      </c>
      <c r="N546" s="5"/>
      <c r="O546" s="4">
        <v>5692</v>
      </c>
      <c r="P546" s="5"/>
      <c r="Q546" s="4">
        <v>0.75</v>
      </c>
      <c r="R546" s="8">
        <f t="shared" si="98"/>
        <v>1527.4767657992568</v>
      </c>
      <c r="S546" s="4">
        <v>1</v>
      </c>
      <c r="T546" s="9">
        <f t="shared" si="99"/>
        <v>1527.4767657992568</v>
      </c>
      <c r="U546" s="9">
        <f t="shared" si="57"/>
        <v>1.5274767657992567</v>
      </c>
      <c r="V546" s="5">
        <v>70</v>
      </c>
      <c r="W546" s="7">
        <f t="shared" si="100"/>
        <v>106.92337360594797</v>
      </c>
      <c r="X546" s="5">
        <v>250</v>
      </c>
      <c r="Y546" s="5">
        <v>100</v>
      </c>
      <c r="Z546" s="5">
        <v>250</v>
      </c>
      <c r="AA546" s="2">
        <f t="shared" si="102"/>
        <v>706.92337360594797</v>
      </c>
    </row>
    <row r="547" spans="1:27" ht="28.5" customHeight="1" x14ac:dyDescent="0.25">
      <c r="A547" s="5">
        <f>MAX($A$9:A546)+1</f>
        <v>375</v>
      </c>
      <c r="B547" s="5"/>
      <c r="C547" s="5"/>
      <c r="D547" s="5"/>
      <c r="E547" s="5"/>
      <c r="F547" s="4" t="s">
        <v>364</v>
      </c>
      <c r="G547" s="4" t="s">
        <v>34</v>
      </c>
      <c r="H547" s="4" t="s">
        <v>56</v>
      </c>
      <c r="I547" s="4"/>
      <c r="J547" s="4">
        <v>35</v>
      </c>
      <c r="K547" s="4">
        <v>11</v>
      </c>
      <c r="L547" s="7">
        <f t="shared" si="94"/>
        <v>385</v>
      </c>
      <c r="M547" s="7">
        <f t="shared" si="95"/>
        <v>35.780669144981417</v>
      </c>
      <c r="N547" s="5"/>
      <c r="O547" s="4">
        <v>5692</v>
      </c>
      <c r="P547" s="5"/>
      <c r="Q547" s="4">
        <v>0.75</v>
      </c>
      <c r="R547" s="8">
        <f t="shared" si="98"/>
        <v>1527.4767657992568</v>
      </c>
      <c r="S547" s="4">
        <v>1</v>
      </c>
      <c r="T547" s="9">
        <f t="shared" si="99"/>
        <v>1527.4767657992568</v>
      </c>
      <c r="U547" s="9">
        <f>SUM(T547/1000)</f>
        <v>1.5274767657992567</v>
      </c>
      <c r="V547" s="5">
        <v>70</v>
      </c>
      <c r="W547" s="7">
        <f t="shared" si="100"/>
        <v>106.92337360594797</v>
      </c>
      <c r="X547" s="5">
        <v>250</v>
      </c>
      <c r="Y547" s="5">
        <v>100</v>
      </c>
      <c r="Z547" s="5">
        <v>250</v>
      </c>
      <c r="AA547" s="2">
        <f>SUM(W547:Z547)</f>
        <v>706.92337360594797</v>
      </c>
    </row>
    <row r="548" spans="1:27" ht="28.5" customHeight="1" x14ac:dyDescent="0.25">
      <c r="A548" s="5">
        <f>MAX($A$9:A547)+1</f>
        <v>376</v>
      </c>
      <c r="B548" s="5"/>
      <c r="C548" s="5"/>
      <c r="D548" s="5"/>
      <c r="E548" s="5"/>
      <c r="F548" s="4" t="s">
        <v>365</v>
      </c>
      <c r="G548" s="4" t="s">
        <v>34</v>
      </c>
      <c r="H548" s="4" t="s">
        <v>56</v>
      </c>
      <c r="I548" s="4"/>
      <c r="J548" s="4">
        <v>35</v>
      </c>
      <c r="K548" s="4">
        <v>11</v>
      </c>
      <c r="L548" s="7">
        <f t="shared" si="94"/>
        <v>385</v>
      </c>
      <c r="M548" s="7">
        <f t="shared" si="95"/>
        <v>35.780669144981417</v>
      </c>
      <c r="N548" s="5"/>
      <c r="O548" s="4">
        <v>5692</v>
      </c>
      <c r="P548" s="5"/>
      <c r="Q548" s="4">
        <v>0.75</v>
      </c>
      <c r="R548" s="8">
        <f t="shared" si="98"/>
        <v>1527.4767657992568</v>
      </c>
      <c r="S548" s="4">
        <v>1</v>
      </c>
      <c r="T548" s="9">
        <f t="shared" si="99"/>
        <v>1527.4767657992568</v>
      </c>
      <c r="U548" s="9">
        <f>SUM(T548/1000)</f>
        <v>1.5274767657992567</v>
      </c>
      <c r="V548" s="5">
        <v>70</v>
      </c>
      <c r="W548" s="7">
        <f t="shared" si="100"/>
        <v>106.92337360594797</v>
      </c>
      <c r="X548" s="5">
        <v>250</v>
      </c>
      <c r="Y548" s="5">
        <v>100</v>
      </c>
      <c r="Z548" s="5">
        <v>250</v>
      </c>
      <c r="AA548" s="2">
        <f>SUM(W548:Z548)</f>
        <v>706.92337360594797</v>
      </c>
    </row>
    <row r="549" spans="1:27" ht="28.5" customHeight="1" x14ac:dyDescent="0.25">
      <c r="A549" s="5">
        <f>MAX($A$9:A548)+1</f>
        <v>377</v>
      </c>
      <c r="B549" s="5"/>
      <c r="C549" s="5"/>
      <c r="D549" s="5"/>
      <c r="E549" s="5"/>
      <c r="F549" s="4" t="s">
        <v>366</v>
      </c>
      <c r="G549" s="4" t="s">
        <v>34</v>
      </c>
      <c r="H549" s="4" t="s">
        <v>42</v>
      </c>
      <c r="I549" s="4" t="s">
        <v>458</v>
      </c>
      <c r="J549" s="4">
        <v>38</v>
      </c>
      <c r="K549" s="4">
        <v>25</v>
      </c>
      <c r="L549" s="7">
        <f t="shared" si="94"/>
        <v>950</v>
      </c>
      <c r="M549" s="7">
        <f t="shared" si="95"/>
        <v>88.289962825278806</v>
      </c>
      <c r="N549" s="5"/>
      <c r="O549" s="4">
        <v>12566</v>
      </c>
      <c r="P549" s="5"/>
      <c r="Q549" s="4">
        <v>0.85</v>
      </c>
      <c r="R549" s="8">
        <f t="shared" si="98"/>
        <v>9430.3392193308537</v>
      </c>
      <c r="S549" s="4">
        <v>1</v>
      </c>
      <c r="T549" s="9">
        <f t="shared" si="99"/>
        <v>9430.3392193308537</v>
      </c>
      <c r="U549" s="9">
        <f t="shared" si="57"/>
        <v>9.430339219330854</v>
      </c>
      <c r="V549" s="5">
        <v>130</v>
      </c>
      <c r="W549" s="7">
        <f t="shared" si="100"/>
        <v>1225.9440985130111</v>
      </c>
      <c r="X549" s="5">
        <v>250</v>
      </c>
      <c r="Y549" s="5">
        <v>100</v>
      </c>
      <c r="Z549" s="5">
        <v>250</v>
      </c>
      <c r="AA549" s="2">
        <f t="shared" si="102"/>
        <v>1825.9440985130111</v>
      </c>
    </row>
    <row r="550" spans="1:27" ht="28.5" customHeight="1" x14ac:dyDescent="0.25">
      <c r="A550" s="5">
        <f>MAX($A$9:A549)+1</f>
        <v>378</v>
      </c>
      <c r="B550" s="5"/>
      <c r="C550" s="5"/>
      <c r="D550" s="5"/>
      <c r="E550" s="5"/>
      <c r="F550" s="4" t="s">
        <v>367</v>
      </c>
      <c r="G550" s="4" t="s">
        <v>34</v>
      </c>
      <c r="H550" s="4" t="s">
        <v>56</v>
      </c>
      <c r="I550" s="4"/>
      <c r="J550" s="4">
        <v>26</v>
      </c>
      <c r="K550" s="4">
        <v>19</v>
      </c>
      <c r="L550" s="7">
        <f t="shared" si="94"/>
        <v>494</v>
      </c>
      <c r="M550" s="7">
        <f t="shared" si="95"/>
        <v>45.910780669144984</v>
      </c>
      <c r="N550" s="5"/>
      <c r="O550" s="4">
        <v>5692</v>
      </c>
      <c r="P550" s="5"/>
      <c r="Q550" s="4">
        <v>0.75</v>
      </c>
      <c r="R550" s="8">
        <f t="shared" si="98"/>
        <v>1959.9312267657992</v>
      </c>
      <c r="S550" s="4">
        <v>1</v>
      </c>
      <c r="T550" s="9">
        <f t="shared" si="99"/>
        <v>1959.9312267657992</v>
      </c>
      <c r="U550" s="9">
        <f>SUM(T550/1000)</f>
        <v>1.9599312267657993</v>
      </c>
      <c r="V550" s="5">
        <v>70</v>
      </c>
      <c r="W550" s="7">
        <f t="shared" si="100"/>
        <v>137.19518587360596</v>
      </c>
      <c r="X550" s="5">
        <v>250</v>
      </c>
      <c r="Y550" s="5">
        <v>100</v>
      </c>
      <c r="Z550" s="5">
        <v>250</v>
      </c>
      <c r="AA550" s="2">
        <f>SUM(W550:Z550)</f>
        <v>737.19518587360596</v>
      </c>
    </row>
    <row r="551" spans="1:27" ht="28.5" customHeight="1" x14ac:dyDescent="0.25">
      <c r="A551" s="5">
        <f>MAX($A$9:A550)+1</f>
        <v>379</v>
      </c>
      <c r="B551" s="5"/>
      <c r="C551" s="5"/>
      <c r="D551" s="5"/>
      <c r="E551" s="5"/>
      <c r="F551" s="4" t="s">
        <v>368</v>
      </c>
      <c r="G551" s="4" t="s">
        <v>34</v>
      </c>
      <c r="H551" s="4" t="s">
        <v>56</v>
      </c>
      <c r="I551" s="4"/>
      <c r="J551" s="4">
        <v>26</v>
      </c>
      <c r="K551" s="4">
        <v>19</v>
      </c>
      <c r="L551" s="7">
        <f t="shared" si="94"/>
        <v>494</v>
      </c>
      <c r="M551" s="7">
        <f t="shared" si="95"/>
        <v>45.910780669144984</v>
      </c>
      <c r="N551" s="5"/>
      <c r="O551" s="4">
        <v>5692</v>
      </c>
      <c r="P551" s="5"/>
      <c r="Q551" s="4">
        <v>0.75</v>
      </c>
      <c r="R551" s="8">
        <f t="shared" si="98"/>
        <v>1959.9312267657992</v>
      </c>
      <c r="S551" s="4">
        <v>1</v>
      </c>
      <c r="T551" s="9">
        <f t="shared" si="99"/>
        <v>1959.9312267657992</v>
      </c>
      <c r="U551" s="9">
        <f>SUM(T551/1000)</f>
        <v>1.9599312267657993</v>
      </c>
      <c r="V551" s="5">
        <v>70</v>
      </c>
      <c r="W551" s="7">
        <f t="shared" si="100"/>
        <v>137.19518587360596</v>
      </c>
      <c r="X551" s="5">
        <v>250</v>
      </c>
      <c r="Y551" s="5">
        <v>100</v>
      </c>
      <c r="Z551" s="5">
        <v>250</v>
      </c>
      <c r="AA551" s="2">
        <f>SUM(W551:Z551)</f>
        <v>737.19518587360596</v>
      </c>
    </row>
    <row r="552" spans="1:27" ht="28.5" customHeight="1" x14ac:dyDescent="0.25">
      <c r="A552" s="5">
        <f>MAX($A$9:A551)+1</f>
        <v>380</v>
      </c>
      <c r="B552" s="5"/>
      <c r="C552" s="5"/>
      <c r="D552" s="5"/>
      <c r="E552" s="5"/>
      <c r="F552" s="4" t="s">
        <v>448</v>
      </c>
      <c r="G552" s="4" t="s">
        <v>34</v>
      </c>
      <c r="H552" s="4" t="s">
        <v>501</v>
      </c>
      <c r="I552" s="4"/>
      <c r="J552" s="4">
        <v>20</v>
      </c>
      <c r="K552" s="4">
        <v>20</v>
      </c>
      <c r="L552" s="7">
        <f t="shared" si="94"/>
        <v>400</v>
      </c>
      <c r="M552" s="7">
        <f t="shared" si="95"/>
        <v>37.174721189591082</v>
      </c>
      <c r="N552" s="5"/>
      <c r="O552" s="4">
        <v>940</v>
      </c>
      <c r="P552" s="5"/>
      <c r="Q552" s="4">
        <v>1</v>
      </c>
      <c r="R552" s="8">
        <f t="shared" si="98"/>
        <v>349.44237918215617</v>
      </c>
      <c r="S552" s="4">
        <v>1</v>
      </c>
      <c r="T552" s="9">
        <f t="shared" si="99"/>
        <v>349.44237918215617</v>
      </c>
      <c r="U552" s="9">
        <f t="shared" si="57"/>
        <v>0.34944237918215615</v>
      </c>
      <c r="V552" s="5">
        <v>200</v>
      </c>
      <c r="W552" s="7">
        <f t="shared" si="100"/>
        <v>69.888475836431226</v>
      </c>
      <c r="X552" s="5"/>
      <c r="Y552" s="5"/>
      <c r="Z552" s="5"/>
      <c r="AA552" s="2">
        <f t="shared" si="102"/>
        <v>69.888475836431226</v>
      </c>
    </row>
    <row r="553" spans="1:27" ht="28.5" customHeight="1" x14ac:dyDescent="0.25">
      <c r="A553" s="5">
        <f>MAX($A$9:A552)+1</f>
        <v>381</v>
      </c>
      <c r="B553" s="5"/>
      <c r="C553" s="5"/>
      <c r="D553" s="5"/>
      <c r="E553" s="5"/>
      <c r="F553" s="4" t="s">
        <v>369</v>
      </c>
      <c r="G553" s="4" t="s">
        <v>34</v>
      </c>
      <c r="H553" s="4" t="s">
        <v>42</v>
      </c>
      <c r="I553" s="4" t="s">
        <v>458</v>
      </c>
      <c r="J553" s="4">
        <v>22</v>
      </c>
      <c r="K553" s="4">
        <v>13</v>
      </c>
      <c r="L553" s="7">
        <f t="shared" si="94"/>
        <v>286</v>
      </c>
      <c r="M553" s="7">
        <f t="shared" si="95"/>
        <v>26.57992565055762</v>
      </c>
      <c r="N553" s="5"/>
      <c r="O553" s="4">
        <v>12566</v>
      </c>
      <c r="P553" s="5"/>
      <c r="Q553" s="4">
        <v>0.85</v>
      </c>
      <c r="R553" s="8">
        <f t="shared" si="98"/>
        <v>2839.0284386617104</v>
      </c>
      <c r="S553" s="4">
        <v>1</v>
      </c>
      <c r="T553" s="9">
        <f t="shared" si="99"/>
        <v>2839.0284386617104</v>
      </c>
      <c r="U553" s="9">
        <f t="shared" si="57"/>
        <v>2.8390284386617104</v>
      </c>
      <c r="V553" s="5">
        <v>130</v>
      </c>
      <c r="W553" s="7">
        <f t="shared" si="100"/>
        <v>369.07369702602233</v>
      </c>
      <c r="X553" s="5">
        <v>250</v>
      </c>
      <c r="Y553" s="5">
        <v>100</v>
      </c>
      <c r="Z553" s="5">
        <v>250</v>
      </c>
      <c r="AA553" s="2">
        <f t="shared" si="102"/>
        <v>969.07369702602227</v>
      </c>
    </row>
    <row r="554" spans="1:27" ht="28.5" customHeight="1" x14ac:dyDescent="0.25">
      <c r="A554" s="5">
        <f>MAX($A$9:A553)+1</f>
        <v>382</v>
      </c>
      <c r="B554" s="5"/>
      <c r="C554" s="5"/>
      <c r="D554" s="5"/>
      <c r="E554" s="5"/>
      <c r="F554" s="4" t="s">
        <v>370</v>
      </c>
      <c r="G554" s="4" t="s">
        <v>34</v>
      </c>
      <c r="H554" s="4" t="s">
        <v>42</v>
      </c>
      <c r="I554" s="4" t="s">
        <v>458</v>
      </c>
      <c r="J554" s="4">
        <v>22</v>
      </c>
      <c r="K554" s="4">
        <v>13</v>
      </c>
      <c r="L554" s="7">
        <f t="shared" si="94"/>
        <v>286</v>
      </c>
      <c r="M554" s="7">
        <f t="shared" si="95"/>
        <v>26.57992565055762</v>
      </c>
      <c r="N554" s="5"/>
      <c r="O554" s="4">
        <v>12566</v>
      </c>
      <c r="P554" s="5"/>
      <c r="Q554" s="4">
        <v>0.85</v>
      </c>
      <c r="R554" s="8">
        <f t="shared" si="98"/>
        <v>2839.0284386617104</v>
      </c>
      <c r="S554" s="4">
        <v>1</v>
      </c>
      <c r="T554" s="9">
        <f t="shared" si="99"/>
        <v>2839.0284386617104</v>
      </c>
      <c r="U554" s="9">
        <f t="shared" si="57"/>
        <v>2.8390284386617104</v>
      </c>
      <c r="V554" s="5">
        <v>130</v>
      </c>
      <c r="W554" s="7">
        <f t="shared" si="100"/>
        <v>369.07369702602233</v>
      </c>
      <c r="X554" s="5">
        <v>250</v>
      </c>
      <c r="Y554" s="5">
        <v>100</v>
      </c>
      <c r="Z554" s="5">
        <v>1000</v>
      </c>
      <c r="AA554" s="2">
        <f t="shared" si="102"/>
        <v>1719.0736970260223</v>
      </c>
    </row>
    <row r="555" spans="1:27" ht="28.5" customHeight="1" x14ac:dyDescent="0.25">
      <c r="A555" s="5">
        <f>MAX($A$9:A554)+1</f>
        <v>383</v>
      </c>
      <c r="B555" s="5"/>
      <c r="C555" s="5"/>
      <c r="D555" s="5"/>
      <c r="E555" s="5"/>
      <c r="F555" s="4" t="s">
        <v>371</v>
      </c>
      <c r="G555" s="4" t="s">
        <v>34</v>
      </c>
      <c r="H555" s="4" t="s">
        <v>42</v>
      </c>
      <c r="I555" s="4" t="s">
        <v>458</v>
      </c>
      <c r="J555" s="4">
        <v>24</v>
      </c>
      <c r="K555" s="4">
        <v>12</v>
      </c>
      <c r="L555" s="7">
        <f t="shared" si="94"/>
        <v>288</v>
      </c>
      <c r="M555" s="7">
        <f t="shared" si="95"/>
        <v>26.765799256505577</v>
      </c>
      <c r="N555" s="5"/>
      <c r="O555" s="4">
        <v>12566</v>
      </c>
      <c r="P555" s="5"/>
      <c r="Q555" s="4">
        <v>0.85</v>
      </c>
      <c r="R555" s="8">
        <f t="shared" si="98"/>
        <v>2858.8817843866168</v>
      </c>
      <c r="S555" s="4">
        <v>1</v>
      </c>
      <c r="T555" s="9">
        <f t="shared" si="99"/>
        <v>2858.8817843866168</v>
      </c>
      <c r="U555" s="9">
        <f t="shared" si="57"/>
        <v>2.8588817843866168</v>
      </c>
      <c r="V555" s="5">
        <v>130</v>
      </c>
      <c r="W555" s="7">
        <f t="shared" si="100"/>
        <v>371.6546319702602</v>
      </c>
      <c r="X555" s="5">
        <v>250</v>
      </c>
      <c r="Y555" s="5">
        <v>100</v>
      </c>
      <c r="Z555" s="5">
        <v>250</v>
      </c>
      <c r="AA555" s="2">
        <f t="shared" si="102"/>
        <v>971.6546319702602</v>
      </c>
    </row>
    <row r="556" spans="1:27" ht="28.5" customHeight="1" x14ac:dyDescent="0.25">
      <c r="A556" s="5">
        <f>MAX($A$9:A555)+1</f>
        <v>384</v>
      </c>
      <c r="B556" s="5"/>
      <c r="C556" s="5"/>
      <c r="D556" s="5"/>
      <c r="E556" s="5"/>
      <c r="F556" s="4" t="s">
        <v>372</v>
      </c>
      <c r="G556" s="4" t="s">
        <v>34</v>
      </c>
      <c r="H556" s="4" t="s">
        <v>501</v>
      </c>
      <c r="I556" s="4"/>
      <c r="J556" s="4">
        <v>64</v>
      </c>
      <c r="K556" s="4">
        <v>14</v>
      </c>
      <c r="L556" s="7">
        <f t="shared" si="94"/>
        <v>896</v>
      </c>
      <c r="M556" s="7">
        <f t="shared" si="95"/>
        <v>83.271375464684013</v>
      </c>
      <c r="N556" s="5"/>
      <c r="O556" s="4">
        <v>940</v>
      </c>
      <c r="P556" s="5"/>
      <c r="Q556" s="4">
        <v>1</v>
      </c>
      <c r="R556" s="8">
        <f t="shared" si="98"/>
        <v>782.7509293680298</v>
      </c>
      <c r="S556" s="4">
        <v>1</v>
      </c>
      <c r="T556" s="9">
        <f t="shared" si="99"/>
        <v>782.7509293680298</v>
      </c>
      <c r="U556" s="9">
        <f t="shared" si="57"/>
        <v>0.78275092936802981</v>
      </c>
      <c r="V556" s="5">
        <v>200</v>
      </c>
      <c r="W556" s="7">
        <f t="shared" si="100"/>
        <v>156.55018587360595</v>
      </c>
      <c r="X556" s="5"/>
      <c r="Y556" s="5"/>
      <c r="Z556" s="5"/>
      <c r="AA556" s="2">
        <f t="shared" si="102"/>
        <v>156.55018587360595</v>
      </c>
    </row>
    <row r="557" spans="1:27" ht="28.5" customHeight="1" x14ac:dyDescent="0.25">
      <c r="A557" s="5">
        <f>MAX($A$9:A556)+1</f>
        <v>385</v>
      </c>
      <c r="B557" s="5"/>
      <c r="C557" s="5"/>
      <c r="D557" s="5"/>
      <c r="E557" s="5"/>
      <c r="F557" s="4" t="s">
        <v>373</v>
      </c>
      <c r="G557" s="4" t="s">
        <v>34</v>
      </c>
      <c r="H557" s="4" t="s">
        <v>42</v>
      </c>
      <c r="I557" s="4" t="s">
        <v>458</v>
      </c>
      <c r="J557" s="4">
        <v>24</v>
      </c>
      <c r="K557" s="4">
        <v>11</v>
      </c>
      <c r="L557" s="7">
        <f t="shared" si="94"/>
        <v>264</v>
      </c>
      <c r="M557" s="7">
        <f t="shared" si="95"/>
        <v>24.535315985130111</v>
      </c>
      <c r="N557" s="5"/>
      <c r="O557" s="4">
        <v>12566</v>
      </c>
      <c r="P557" s="5"/>
      <c r="Q557" s="4">
        <v>0.85</v>
      </c>
      <c r="R557" s="8">
        <f t="shared" si="98"/>
        <v>2620.6416356877326</v>
      </c>
      <c r="S557" s="4">
        <v>1</v>
      </c>
      <c r="T557" s="9">
        <f t="shared" si="99"/>
        <v>2620.6416356877326</v>
      </c>
      <c r="U557" s="9">
        <f t="shared" ref="U557" si="103">SUM(T557/1000)</f>
        <v>2.6206416356877327</v>
      </c>
      <c r="V557" s="5">
        <v>130</v>
      </c>
      <c r="W557" s="7">
        <f t="shared" si="100"/>
        <v>340.68341263940522</v>
      </c>
      <c r="X557" s="5">
        <v>250</v>
      </c>
      <c r="Y557" s="5">
        <v>100</v>
      </c>
      <c r="Z557" s="5">
        <v>250</v>
      </c>
      <c r="AA557" s="2">
        <f t="shared" si="102"/>
        <v>940.68341263940522</v>
      </c>
    </row>
    <row r="558" spans="1:27" ht="28.5" customHeight="1" x14ac:dyDescent="0.25">
      <c r="A558" s="5">
        <f>MAX($A$9:A557)+1</f>
        <v>386</v>
      </c>
      <c r="B558" s="5"/>
      <c r="C558" s="5"/>
      <c r="D558" s="5"/>
      <c r="E558" s="5"/>
      <c r="F558" s="4" t="s">
        <v>374</v>
      </c>
      <c r="G558" s="4" t="s">
        <v>34</v>
      </c>
      <c r="H558" s="4" t="s">
        <v>42</v>
      </c>
      <c r="I558" s="4" t="s">
        <v>458</v>
      </c>
      <c r="J558" s="4">
        <v>24</v>
      </c>
      <c r="K558" s="4">
        <v>11</v>
      </c>
      <c r="L558" s="7">
        <f t="shared" si="94"/>
        <v>264</v>
      </c>
      <c r="M558" s="7">
        <f t="shared" si="95"/>
        <v>24.535315985130111</v>
      </c>
      <c r="N558" s="5"/>
      <c r="O558" s="4">
        <v>12566</v>
      </c>
      <c r="P558" s="5"/>
      <c r="Q558" s="4">
        <v>0.85</v>
      </c>
      <c r="R558" s="8">
        <f t="shared" si="98"/>
        <v>2620.6416356877326</v>
      </c>
      <c r="S558" s="4">
        <v>1</v>
      </c>
      <c r="T558" s="9">
        <f t="shared" si="99"/>
        <v>2620.6416356877326</v>
      </c>
      <c r="U558" s="9">
        <f t="shared" ref="U558" si="104">SUM(T558/1000)</f>
        <v>2.6206416356877327</v>
      </c>
      <c r="V558" s="5">
        <v>130</v>
      </c>
      <c r="W558" s="7">
        <f t="shared" si="100"/>
        <v>340.68341263940522</v>
      </c>
      <c r="X558" s="5">
        <v>250</v>
      </c>
      <c r="Y558" s="5">
        <v>100</v>
      </c>
      <c r="Z558" s="5">
        <v>1000</v>
      </c>
      <c r="AA558" s="2">
        <f t="shared" si="102"/>
        <v>1690.6834126394051</v>
      </c>
    </row>
    <row r="559" spans="1:27" ht="28.5" customHeight="1" x14ac:dyDescent="0.25">
      <c r="A559" s="75">
        <f>MAX($A$9:A558)+1</f>
        <v>387</v>
      </c>
      <c r="B559" s="5"/>
      <c r="C559" s="5"/>
      <c r="D559" s="5"/>
      <c r="E559" s="109"/>
      <c r="F559" s="72" t="s">
        <v>375</v>
      </c>
      <c r="G559" s="72"/>
      <c r="H559" s="4" t="s">
        <v>42</v>
      </c>
      <c r="I559" s="4" t="s">
        <v>458</v>
      </c>
      <c r="J559" s="4">
        <v>24</v>
      </c>
      <c r="K559" s="4">
        <v>14</v>
      </c>
      <c r="L559" s="7">
        <f t="shared" si="94"/>
        <v>336</v>
      </c>
      <c r="M559" s="7">
        <f t="shared" si="95"/>
        <v>31.226765799256505</v>
      </c>
      <c r="N559" s="5"/>
      <c r="O559" s="4">
        <v>12566</v>
      </c>
      <c r="P559" s="5"/>
      <c r="Q559" s="4">
        <v>0.85</v>
      </c>
      <c r="R559" s="8">
        <f t="shared" si="98"/>
        <v>3335.3620817843866</v>
      </c>
      <c r="S559" s="4">
        <v>1</v>
      </c>
      <c r="T559" s="9">
        <f t="shared" si="99"/>
        <v>3335.3620817843866</v>
      </c>
      <c r="U559" s="9">
        <f>SUM(T559/1000)</f>
        <v>3.3353620817843868</v>
      </c>
      <c r="V559" s="5">
        <v>130</v>
      </c>
      <c r="W559" s="7">
        <f t="shared" si="100"/>
        <v>433.59707063197027</v>
      </c>
      <c r="X559" s="5">
        <v>250</v>
      </c>
      <c r="Y559" s="5">
        <v>100</v>
      </c>
      <c r="Z559" s="5">
        <v>250</v>
      </c>
      <c r="AA559" s="2">
        <f>SUM(W559:Z559)</f>
        <v>1033.5970706319704</v>
      </c>
    </row>
    <row r="560" spans="1:27" ht="28.5" customHeight="1" x14ac:dyDescent="0.25">
      <c r="A560" s="76"/>
      <c r="B560" s="5"/>
      <c r="C560" s="5"/>
      <c r="D560" s="5"/>
      <c r="E560" s="110"/>
      <c r="F560" s="73"/>
      <c r="G560" s="73"/>
      <c r="H560" s="4" t="s">
        <v>42</v>
      </c>
      <c r="I560" s="4" t="s">
        <v>458</v>
      </c>
      <c r="J560" s="4">
        <v>15</v>
      </c>
      <c r="K560" s="4">
        <v>11</v>
      </c>
      <c r="L560" s="7">
        <f t="shared" si="94"/>
        <v>165</v>
      </c>
      <c r="M560" s="7">
        <f t="shared" si="95"/>
        <v>15.33457249070632</v>
      </c>
      <c r="N560" s="5"/>
      <c r="O560" s="4">
        <v>12566</v>
      </c>
      <c r="P560" s="5"/>
      <c r="Q560" s="4">
        <v>0.85</v>
      </c>
      <c r="R560" s="8">
        <f t="shared" si="98"/>
        <v>1637.9010223048326</v>
      </c>
      <c r="S560" s="4">
        <v>1</v>
      </c>
      <c r="T560" s="9">
        <f t="shared" si="99"/>
        <v>1637.9010223048326</v>
      </c>
      <c r="U560" s="9">
        <f t="shared" ref="U560:U637" si="105">SUM(T560/1000)</f>
        <v>1.6379010223048327</v>
      </c>
      <c r="V560" s="5">
        <v>130</v>
      </c>
      <c r="W560" s="7">
        <f t="shared" si="100"/>
        <v>212.92713289962825</v>
      </c>
      <c r="X560" s="5"/>
      <c r="Y560" s="5"/>
      <c r="Z560" s="5"/>
      <c r="AA560" s="2">
        <f t="shared" si="102"/>
        <v>212.92713289962825</v>
      </c>
    </row>
    <row r="561" spans="1:27" ht="28.5" customHeight="1" x14ac:dyDescent="0.25">
      <c r="A561" s="75">
        <f>MAX($A$9:A560)+1</f>
        <v>388</v>
      </c>
      <c r="B561" s="5"/>
      <c r="C561" s="5"/>
      <c r="D561" s="5"/>
      <c r="E561" s="75"/>
      <c r="F561" s="72" t="s">
        <v>376</v>
      </c>
      <c r="G561" s="72"/>
      <c r="H561" s="4" t="s">
        <v>42</v>
      </c>
      <c r="I561" s="4" t="s">
        <v>458</v>
      </c>
      <c r="J561" s="4">
        <v>15</v>
      </c>
      <c r="K561" s="4">
        <v>11</v>
      </c>
      <c r="L561" s="7">
        <f t="shared" si="94"/>
        <v>165</v>
      </c>
      <c r="M561" s="7">
        <f t="shared" si="95"/>
        <v>15.33457249070632</v>
      </c>
      <c r="N561" s="5"/>
      <c r="O561" s="4">
        <v>12566</v>
      </c>
      <c r="P561" s="5"/>
      <c r="Q561" s="4">
        <v>0.85</v>
      </c>
      <c r="R561" s="8">
        <f t="shared" si="98"/>
        <v>1637.9010223048326</v>
      </c>
      <c r="S561" s="4">
        <v>1</v>
      </c>
      <c r="T561" s="9">
        <f t="shared" si="99"/>
        <v>1637.9010223048326</v>
      </c>
      <c r="U561" s="9">
        <f t="shared" si="105"/>
        <v>1.6379010223048327</v>
      </c>
      <c r="V561" s="5">
        <v>130</v>
      </c>
      <c r="W561" s="7">
        <f t="shared" si="100"/>
        <v>212.92713289962825</v>
      </c>
      <c r="X561" s="5">
        <v>250</v>
      </c>
      <c r="Y561" s="5">
        <v>100</v>
      </c>
      <c r="Z561" s="5">
        <v>250</v>
      </c>
      <c r="AA561" s="2">
        <f t="shared" si="102"/>
        <v>812.9271328996283</v>
      </c>
    </row>
    <row r="562" spans="1:27" ht="28.5" customHeight="1" x14ac:dyDescent="0.25">
      <c r="A562" s="76"/>
      <c r="B562" s="5"/>
      <c r="C562" s="5"/>
      <c r="D562" s="5"/>
      <c r="E562" s="76"/>
      <c r="F562" s="73"/>
      <c r="G562" s="73"/>
      <c r="H562" s="4" t="s">
        <v>56</v>
      </c>
      <c r="I562" s="4"/>
      <c r="J562" s="4">
        <v>37</v>
      </c>
      <c r="K562" s="4">
        <v>17</v>
      </c>
      <c r="L562" s="7">
        <f t="shared" si="94"/>
        <v>629</v>
      </c>
      <c r="M562" s="7">
        <f t="shared" si="95"/>
        <v>58.457249070631974</v>
      </c>
      <c r="N562" s="5"/>
      <c r="O562" s="4">
        <v>5692</v>
      </c>
      <c r="P562" s="5"/>
      <c r="Q562" s="4">
        <v>0.6</v>
      </c>
      <c r="R562" s="8">
        <f t="shared" si="98"/>
        <v>1996.4319702602234</v>
      </c>
      <c r="S562" s="4">
        <v>1</v>
      </c>
      <c r="T562" s="9">
        <f t="shared" si="99"/>
        <v>1996.4319702602234</v>
      </c>
      <c r="U562" s="9">
        <f t="shared" si="105"/>
        <v>1.9964319702602233</v>
      </c>
      <c r="V562" s="5">
        <v>70</v>
      </c>
      <c r="W562" s="7">
        <f t="shared" si="100"/>
        <v>139.75023791821565</v>
      </c>
      <c r="X562" s="5"/>
      <c r="Y562" s="5"/>
      <c r="Z562" s="5"/>
      <c r="AA562" s="2">
        <f t="shared" si="102"/>
        <v>139.75023791821565</v>
      </c>
    </row>
    <row r="563" spans="1:27" ht="28.5" customHeight="1" x14ac:dyDescent="0.25">
      <c r="A563" s="78">
        <f>MAX($A$9:A562)+1</f>
        <v>389</v>
      </c>
      <c r="B563" s="5"/>
      <c r="C563" s="78"/>
      <c r="D563" s="5"/>
      <c r="E563" s="78"/>
      <c r="F563" s="77" t="s">
        <v>377</v>
      </c>
      <c r="G563" s="72" t="s">
        <v>34</v>
      </c>
      <c r="H563" s="4" t="s">
        <v>42</v>
      </c>
      <c r="I563" s="4" t="s">
        <v>458</v>
      </c>
      <c r="J563" s="4">
        <v>33</v>
      </c>
      <c r="K563" s="4">
        <v>17</v>
      </c>
      <c r="L563" s="7">
        <f t="shared" si="94"/>
        <v>561</v>
      </c>
      <c r="M563" s="7">
        <f t="shared" si="95"/>
        <v>52.137546468401489</v>
      </c>
      <c r="N563" s="5"/>
      <c r="O563" s="4">
        <v>12566</v>
      </c>
      <c r="P563" s="5"/>
      <c r="Q563" s="4">
        <v>0.85</v>
      </c>
      <c r="R563" s="8">
        <f t="shared" si="98"/>
        <v>5568.8634758364315</v>
      </c>
      <c r="S563" s="4">
        <v>1</v>
      </c>
      <c r="T563" s="9">
        <f t="shared" si="99"/>
        <v>5568.8634758364315</v>
      </c>
      <c r="U563" s="9">
        <f t="shared" si="105"/>
        <v>5.568863475836431</v>
      </c>
      <c r="V563" s="5">
        <v>130</v>
      </c>
      <c r="W563" s="7">
        <f t="shared" si="100"/>
        <v>723.95225185873608</v>
      </c>
      <c r="X563" s="5">
        <v>250</v>
      </c>
      <c r="Y563" s="5">
        <v>100</v>
      </c>
      <c r="Z563" s="5">
        <v>250</v>
      </c>
      <c r="AA563" s="2">
        <f t="shared" si="102"/>
        <v>1323.952251858736</v>
      </c>
    </row>
    <row r="564" spans="1:27" ht="28.5" customHeight="1" x14ac:dyDescent="0.25">
      <c r="A564" s="78"/>
      <c r="B564" s="5"/>
      <c r="C564" s="78"/>
      <c r="D564" s="5"/>
      <c r="E564" s="78"/>
      <c r="F564" s="77"/>
      <c r="G564" s="73"/>
      <c r="H564" s="4" t="s">
        <v>66</v>
      </c>
      <c r="I564" s="4"/>
      <c r="J564" s="4">
        <v>33</v>
      </c>
      <c r="K564" s="4">
        <v>11</v>
      </c>
      <c r="L564" s="7">
        <f t="shared" si="94"/>
        <v>363</v>
      </c>
      <c r="M564" s="7">
        <f t="shared" si="95"/>
        <v>33.736059479553901</v>
      </c>
      <c r="N564" s="5"/>
      <c r="O564" s="4">
        <v>8870</v>
      </c>
      <c r="P564" s="5"/>
      <c r="Q564" s="4">
        <v>0.75</v>
      </c>
      <c r="R564" s="8">
        <f t="shared" si="98"/>
        <v>2244.2913568773233</v>
      </c>
      <c r="S564" s="4">
        <v>1</v>
      </c>
      <c r="T564" s="9">
        <f t="shared" si="99"/>
        <v>2244.2913568773233</v>
      </c>
      <c r="U564" s="9">
        <f t="shared" si="105"/>
        <v>2.2442913568773233</v>
      </c>
      <c r="V564" s="5">
        <v>110</v>
      </c>
      <c r="W564" s="7">
        <f t="shared" si="100"/>
        <v>246.87204925650556</v>
      </c>
      <c r="X564" s="5"/>
      <c r="Y564" s="5"/>
      <c r="Z564" s="5"/>
      <c r="AA564" s="2">
        <f t="shared" si="102"/>
        <v>246.87204925650556</v>
      </c>
    </row>
    <row r="565" spans="1:27" ht="28.5" customHeight="1" x14ac:dyDescent="0.25">
      <c r="A565" s="5">
        <f>MAX($A$9:A564)+1</f>
        <v>390</v>
      </c>
      <c r="B565" s="5"/>
      <c r="C565" s="5"/>
      <c r="D565" s="5"/>
      <c r="E565" s="5"/>
      <c r="F565" s="4" t="s">
        <v>378</v>
      </c>
      <c r="G565" s="4" t="s">
        <v>34</v>
      </c>
      <c r="H565" s="4" t="s">
        <v>35</v>
      </c>
      <c r="I565" s="4"/>
      <c r="J565" s="4">
        <v>11</v>
      </c>
      <c r="K565" s="4">
        <v>11</v>
      </c>
      <c r="L565" s="7">
        <f t="shared" si="94"/>
        <v>121</v>
      </c>
      <c r="M565" s="7">
        <f t="shared" si="95"/>
        <v>11.245353159851302</v>
      </c>
      <c r="N565" s="5"/>
      <c r="O565" s="4">
        <v>5692</v>
      </c>
      <c r="P565" s="5"/>
      <c r="Q565" s="4">
        <v>0.75</v>
      </c>
      <c r="R565" s="8">
        <f t="shared" si="98"/>
        <v>480.0641263940521</v>
      </c>
      <c r="S565" s="4">
        <v>1</v>
      </c>
      <c r="T565" s="9">
        <f t="shared" si="99"/>
        <v>480.0641263940521</v>
      </c>
      <c r="U565" s="9">
        <f t="shared" si="105"/>
        <v>0.4800641263940521</v>
      </c>
      <c r="V565" s="5">
        <v>70</v>
      </c>
      <c r="W565" s="7">
        <f t="shared" si="100"/>
        <v>33.604488847583646</v>
      </c>
      <c r="X565" s="5">
        <v>250</v>
      </c>
      <c r="Y565" s="5">
        <v>100</v>
      </c>
      <c r="Z565" s="5">
        <v>250</v>
      </c>
      <c r="AA565" s="2">
        <f t="shared" si="102"/>
        <v>633.60448884758364</v>
      </c>
    </row>
    <row r="566" spans="1:27" ht="28.5" customHeight="1" x14ac:dyDescent="0.25">
      <c r="A566" s="5">
        <f>MAX($A$9:A565)+1</f>
        <v>391</v>
      </c>
      <c r="B566" s="5"/>
      <c r="C566" s="5"/>
      <c r="D566" s="5"/>
      <c r="E566" s="5"/>
      <c r="F566" s="4" t="s">
        <v>379</v>
      </c>
      <c r="G566" s="4" t="s">
        <v>34</v>
      </c>
      <c r="H566" s="4" t="s">
        <v>42</v>
      </c>
      <c r="I566" s="4" t="s">
        <v>458</v>
      </c>
      <c r="J566" s="4">
        <v>15</v>
      </c>
      <c r="K566" s="4">
        <v>11</v>
      </c>
      <c r="L566" s="7">
        <f t="shared" si="94"/>
        <v>165</v>
      </c>
      <c r="M566" s="7">
        <f t="shared" si="95"/>
        <v>15.33457249070632</v>
      </c>
      <c r="N566" s="5"/>
      <c r="O566" s="4">
        <v>12566</v>
      </c>
      <c r="P566" s="5"/>
      <c r="Q566" s="4">
        <v>0.85</v>
      </c>
      <c r="R566" s="8">
        <f t="shared" si="98"/>
        <v>1637.9010223048326</v>
      </c>
      <c r="S566" s="4">
        <v>1</v>
      </c>
      <c r="T566" s="9">
        <f t="shared" si="99"/>
        <v>1637.9010223048326</v>
      </c>
      <c r="U566" s="9">
        <f t="shared" si="105"/>
        <v>1.6379010223048327</v>
      </c>
      <c r="V566" s="5">
        <v>130</v>
      </c>
      <c r="W566" s="7">
        <f t="shared" si="100"/>
        <v>212.92713289962825</v>
      </c>
      <c r="X566" s="5">
        <v>250</v>
      </c>
      <c r="Y566" s="5">
        <v>100</v>
      </c>
      <c r="Z566" s="5">
        <v>250</v>
      </c>
      <c r="AA566" s="2">
        <f t="shared" si="102"/>
        <v>812.9271328996283</v>
      </c>
    </row>
    <row r="567" spans="1:27" ht="28.5" customHeight="1" x14ac:dyDescent="0.25">
      <c r="A567" s="5">
        <f>MAX($A$9:A566)+1</f>
        <v>392</v>
      </c>
      <c r="B567" s="5"/>
      <c r="C567" s="5"/>
      <c r="D567" s="5"/>
      <c r="E567" s="5"/>
      <c r="F567" s="4" t="s">
        <v>380</v>
      </c>
      <c r="G567" s="4" t="s">
        <v>34</v>
      </c>
      <c r="H567" s="4" t="s">
        <v>42</v>
      </c>
      <c r="I567" s="4" t="s">
        <v>458</v>
      </c>
      <c r="J567" s="4">
        <v>25</v>
      </c>
      <c r="K567" s="4">
        <v>14</v>
      </c>
      <c r="L567" s="7">
        <f t="shared" si="94"/>
        <v>350</v>
      </c>
      <c r="M567" s="7">
        <f t="shared" si="95"/>
        <v>32.527881040892197</v>
      </c>
      <c r="N567" s="5"/>
      <c r="O567" s="4">
        <v>12566</v>
      </c>
      <c r="P567" s="5"/>
      <c r="Q567" s="4">
        <v>0.85</v>
      </c>
      <c r="R567" s="8">
        <f t="shared" si="98"/>
        <v>3474.3355018587363</v>
      </c>
      <c r="S567" s="4">
        <v>1</v>
      </c>
      <c r="T567" s="9">
        <f t="shared" si="99"/>
        <v>3474.3355018587363</v>
      </c>
      <c r="U567" s="9">
        <f t="shared" si="105"/>
        <v>3.4743355018587363</v>
      </c>
      <c r="V567" s="5">
        <v>130</v>
      </c>
      <c r="W567" s="7">
        <f t="shared" si="100"/>
        <v>451.66361524163574</v>
      </c>
      <c r="X567" s="5">
        <v>250</v>
      </c>
      <c r="Y567" s="5">
        <v>100</v>
      </c>
      <c r="Z567" s="5">
        <v>250</v>
      </c>
      <c r="AA567" s="2">
        <f t="shared" si="102"/>
        <v>1051.6636152416359</v>
      </c>
    </row>
    <row r="568" spans="1:27" ht="28.5" customHeight="1" x14ac:dyDescent="0.25">
      <c r="A568" s="5">
        <f>MAX($A$9:A567)+1</f>
        <v>393</v>
      </c>
      <c r="B568" s="5"/>
      <c r="C568" s="5"/>
      <c r="D568" s="5"/>
      <c r="E568" s="5"/>
      <c r="F568" s="4" t="s">
        <v>381</v>
      </c>
      <c r="G568" s="4" t="s">
        <v>34</v>
      </c>
      <c r="H568" s="4" t="s">
        <v>66</v>
      </c>
      <c r="I568" s="4" t="s">
        <v>451</v>
      </c>
      <c r="J568" s="4">
        <v>24</v>
      </c>
      <c r="K568" s="4">
        <v>12</v>
      </c>
      <c r="L568" s="7">
        <f t="shared" si="94"/>
        <v>288</v>
      </c>
      <c r="M568" s="7">
        <f t="shared" si="95"/>
        <v>26.765799256505577</v>
      </c>
      <c r="N568" s="5"/>
      <c r="O568" s="4">
        <v>8870</v>
      </c>
      <c r="P568" s="5"/>
      <c r="Q568" s="4">
        <v>0.6</v>
      </c>
      <c r="R568" s="8">
        <f t="shared" si="98"/>
        <v>1424.475836431227</v>
      </c>
      <c r="S568" s="4">
        <v>1</v>
      </c>
      <c r="T568" s="9">
        <f t="shared" si="99"/>
        <v>1424.475836431227</v>
      </c>
      <c r="U568" s="9">
        <f t="shared" si="105"/>
        <v>1.4244758364312269</v>
      </c>
      <c r="V568" s="5">
        <v>110</v>
      </c>
      <c r="W568" s="7">
        <f t="shared" si="100"/>
        <v>156.69234200743495</v>
      </c>
      <c r="X568" s="5">
        <v>250</v>
      </c>
      <c r="Y568" s="5">
        <v>100</v>
      </c>
      <c r="Z568" s="5">
        <v>250</v>
      </c>
      <c r="AA568" s="2">
        <f t="shared" si="102"/>
        <v>756.69234200743495</v>
      </c>
    </row>
    <row r="569" spans="1:27" ht="28.5" customHeight="1" x14ac:dyDescent="0.25">
      <c r="A569" s="75">
        <f>MAX($A$9:A568)+1</f>
        <v>394</v>
      </c>
      <c r="B569" s="5"/>
      <c r="C569" s="5"/>
      <c r="D569" s="5"/>
      <c r="E569" s="75"/>
      <c r="F569" s="72" t="s">
        <v>382</v>
      </c>
      <c r="G569" s="72" t="s">
        <v>34</v>
      </c>
      <c r="H569" s="4" t="s">
        <v>66</v>
      </c>
      <c r="I569" s="4" t="s">
        <v>451</v>
      </c>
      <c r="J569" s="4">
        <v>22</v>
      </c>
      <c r="K569" s="4">
        <v>12</v>
      </c>
      <c r="L569" s="7">
        <f t="shared" si="94"/>
        <v>264</v>
      </c>
      <c r="M569" s="7">
        <f t="shared" si="95"/>
        <v>24.535315985130111</v>
      </c>
      <c r="N569" s="5"/>
      <c r="O569" s="4">
        <v>8870</v>
      </c>
      <c r="P569" s="5"/>
      <c r="Q569" s="4">
        <v>0.6</v>
      </c>
      <c r="R569" s="8">
        <f t="shared" ref="R569:R600" si="106">SUM(M569*O569*Q569)/100</f>
        <v>1305.7695167286245</v>
      </c>
      <c r="S569" s="4">
        <v>1</v>
      </c>
      <c r="T569" s="9">
        <f t="shared" ref="T569:T600" si="107">SUM(R569*S569)</f>
        <v>1305.7695167286245</v>
      </c>
      <c r="U569" s="9">
        <f t="shared" si="105"/>
        <v>1.3057695167286245</v>
      </c>
      <c r="V569" s="5">
        <v>110</v>
      </c>
      <c r="W569" s="7">
        <f t="shared" ref="W569:W600" si="108">+U569*V569</f>
        <v>143.63464684014869</v>
      </c>
      <c r="X569" s="5">
        <v>250</v>
      </c>
      <c r="Y569" s="5">
        <v>100</v>
      </c>
      <c r="Z569" s="5">
        <v>250</v>
      </c>
      <c r="AA569" s="2">
        <f t="shared" si="102"/>
        <v>743.63464684014866</v>
      </c>
    </row>
    <row r="570" spans="1:27" ht="28.5" customHeight="1" x14ac:dyDescent="0.25">
      <c r="A570" s="76"/>
      <c r="B570" s="5"/>
      <c r="C570" s="5"/>
      <c r="D570" s="5"/>
      <c r="E570" s="76"/>
      <c r="F570" s="73"/>
      <c r="G570" s="73"/>
      <c r="H570" s="4" t="s">
        <v>42</v>
      </c>
      <c r="I570" s="4" t="s">
        <v>458</v>
      </c>
      <c r="J570" s="4">
        <v>24</v>
      </c>
      <c r="K570" s="4">
        <v>14</v>
      </c>
      <c r="L570" s="7">
        <f t="shared" si="94"/>
        <v>336</v>
      </c>
      <c r="M570" s="7">
        <f t="shared" si="95"/>
        <v>31.226765799256505</v>
      </c>
      <c r="N570" s="5"/>
      <c r="O570" s="4">
        <v>12566</v>
      </c>
      <c r="P570" s="5"/>
      <c r="Q570" s="4">
        <v>0.85</v>
      </c>
      <c r="R570" s="8">
        <f t="shared" si="106"/>
        <v>3335.3620817843866</v>
      </c>
      <c r="S570" s="4">
        <v>1</v>
      </c>
      <c r="T570" s="9">
        <f t="shared" si="107"/>
        <v>3335.3620817843866</v>
      </c>
      <c r="U570" s="9">
        <f t="shared" si="105"/>
        <v>3.3353620817843868</v>
      </c>
      <c r="V570" s="5">
        <v>130</v>
      </c>
      <c r="W570" s="7">
        <f t="shared" si="108"/>
        <v>433.59707063197027</v>
      </c>
      <c r="X570" s="5"/>
      <c r="Y570" s="5"/>
      <c r="Z570" s="5"/>
      <c r="AA570" s="2">
        <f t="shared" si="102"/>
        <v>433.59707063197027</v>
      </c>
    </row>
    <row r="571" spans="1:27" ht="28.5" customHeight="1" x14ac:dyDescent="0.25">
      <c r="A571" s="5">
        <f>MAX($A$9:A570)+1</f>
        <v>395</v>
      </c>
      <c r="B571" s="5"/>
      <c r="C571" s="5"/>
      <c r="D571" s="5"/>
      <c r="E571" s="5"/>
      <c r="F571" s="4" t="s">
        <v>383</v>
      </c>
      <c r="G571" s="4" t="s">
        <v>34</v>
      </c>
      <c r="H571" s="4" t="s">
        <v>35</v>
      </c>
      <c r="I571" s="4"/>
      <c r="J571" s="4">
        <v>36</v>
      </c>
      <c r="K571" s="4">
        <v>25</v>
      </c>
      <c r="L571" s="7">
        <f t="shared" si="94"/>
        <v>900</v>
      </c>
      <c r="M571" s="7">
        <f t="shared" si="95"/>
        <v>83.643122676579921</v>
      </c>
      <c r="N571" s="5"/>
      <c r="O571" s="4">
        <v>5692</v>
      </c>
      <c r="P571" s="5"/>
      <c r="Q571" s="4">
        <v>0.75</v>
      </c>
      <c r="R571" s="8">
        <f t="shared" si="106"/>
        <v>3570.724907063197</v>
      </c>
      <c r="S571" s="4">
        <v>1</v>
      </c>
      <c r="T571" s="9">
        <f t="shared" si="107"/>
        <v>3570.724907063197</v>
      </c>
      <c r="U571" s="9">
        <f t="shared" si="105"/>
        <v>3.5707249070631968</v>
      </c>
      <c r="V571" s="5">
        <v>70</v>
      </c>
      <c r="W571" s="7">
        <f t="shared" si="108"/>
        <v>249.95074349442376</v>
      </c>
      <c r="X571" s="5">
        <v>250</v>
      </c>
      <c r="Y571" s="5">
        <v>100</v>
      </c>
      <c r="Z571" s="5">
        <v>1000</v>
      </c>
      <c r="AA571" s="2">
        <f t="shared" si="102"/>
        <v>1599.9507434944237</v>
      </c>
    </row>
    <row r="572" spans="1:27" ht="28.5" customHeight="1" x14ac:dyDescent="0.25">
      <c r="A572" s="5">
        <f>MAX($A$9:A571)+1</f>
        <v>396</v>
      </c>
      <c r="B572" s="5"/>
      <c r="C572" s="5"/>
      <c r="D572" s="5"/>
      <c r="E572" s="5"/>
      <c r="F572" s="4" t="s">
        <v>384</v>
      </c>
      <c r="G572" s="4" t="s">
        <v>34</v>
      </c>
      <c r="H572" s="4" t="s">
        <v>42</v>
      </c>
      <c r="I572" s="4" t="s">
        <v>458</v>
      </c>
      <c r="J572" s="4">
        <v>35</v>
      </c>
      <c r="K572" s="4">
        <v>27</v>
      </c>
      <c r="L572" s="7">
        <f t="shared" si="94"/>
        <v>945</v>
      </c>
      <c r="M572" s="7">
        <f t="shared" si="95"/>
        <v>87.825278810408918</v>
      </c>
      <c r="N572" s="5"/>
      <c r="O572" s="4">
        <v>12566</v>
      </c>
      <c r="P572" s="5"/>
      <c r="Q572" s="4">
        <v>0.85</v>
      </c>
      <c r="R572" s="8">
        <f t="shared" si="106"/>
        <v>9380.7058550185866</v>
      </c>
      <c r="S572" s="4">
        <v>1</v>
      </c>
      <c r="T572" s="9">
        <f t="shared" si="107"/>
        <v>9380.7058550185866</v>
      </c>
      <c r="U572" s="9">
        <f t="shared" si="105"/>
        <v>9.3807058550185864</v>
      </c>
      <c r="V572" s="5">
        <v>130</v>
      </c>
      <c r="W572" s="7">
        <f t="shared" si="108"/>
        <v>1219.4917611524163</v>
      </c>
      <c r="X572" s="5">
        <v>250</v>
      </c>
      <c r="Y572" s="5">
        <v>100</v>
      </c>
      <c r="Z572" s="5">
        <v>250</v>
      </c>
      <c r="AA572" s="2">
        <f t="shared" si="102"/>
        <v>1819.4917611524163</v>
      </c>
    </row>
    <row r="573" spans="1:27" ht="28.5" customHeight="1" x14ac:dyDescent="0.25">
      <c r="A573" s="5">
        <f>MAX($A$9:A572)+1</f>
        <v>397</v>
      </c>
      <c r="B573" s="5"/>
      <c r="C573" s="5"/>
      <c r="D573" s="5"/>
      <c r="E573" s="5"/>
      <c r="F573" s="4" t="s">
        <v>385</v>
      </c>
      <c r="G573" s="4" t="s">
        <v>34</v>
      </c>
      <c r="H573" s="4" t="s">
        <v>42</v>
      </c>
      <c r="I573" s="4" t="s">
        <v>458</v>
      </c>
      <c r="J573" s="4">
        <v>24</v>
      </c>
      <c r="K573" s="4">
        <v>14</v>
      </c>
      <c r="L573" s="7">
        <f t="shared" si="94"/>
        <v>336</v>
      </c>
      <c r="M573" s="7">
        <f t="shared" si="95"/>
        <v>31.226765799256505</v>
      </c>
      <c r="N573" s="5"/>
      <c r="O573" s="4">
        <v>12566</v>
      </c>
      <c r="P573" s="5"/>
      <c r="Q573" s="4">
        <v>0.85</v>
      </c>
      <c r="R573" s="8">
        <f t="shared" si="106"/>
        <v>3335.3620817843866</v>
      </c>
      <c r="S573" s="4">
        <v>1</v>
      </c>
      <c r="T573" s="9">
        <f t="shared" si="107"/>
        <v>3335.3620817843866</v>
      </c>
      <c r="U573" s="9">
        <f t="shared" si="105"/>
        <v>3.3353620817843868</v>
      </c>
      <c r="V573" s="5">
        <v>130</v>
      </c>
      <c r="W573" s="7">
        <f t="shared" si="108"/>
        <v>433.59707063197027</v>
      </c>
      <c r="X573" s="5">
        <v>250</v>
      </c>
      <c r="Y573" s="5">
        <v>100</v>
      </c>
      <c r="Z573" s="5">
        <v>1000</v>
      </c>
      <c r="AA573" s="2">
        <f t="shared" si="102"/>
        <v>1783.5970706319704</v>
      </c>
    </row>
    <row r="574" spans="1:27" ht="28.5" customHeight="1" x14ac:dyDescent="0.25">
      <c r="A574" s="5">
        <f>MAX($A$9:A573)+1</f>
        <v>398</v>
      </c>
      <c r="B574" s="5"/>
      <c r="C574" s="5"/>
      <c r="D574" s="5"/>
      <c r="E574" s="5"/>
      <c r="F574" s="17" t="s">
        <v>386</v>
      </c>
      <c r="G574" s="4" t="s">
        <v>34</v>
      </c>
      <c r="H574" s="4" t="s">
        <v>56</v>
      </c>
      <c r="I574" s="4"/>
      <c r="J574" s="4">
        <v>35</v>
      </c>
      <c r="K574" s="4">
        <v>15</v>
      </c>
      <c r="L574" s="7">
        <f t="shared" si="94"/>
        <v>525</v>
      </c>
      <c r="M574" s="7">
        <f t="shared" si="95"/>
        <v>48.791821561338288</v>
      </c>
      <c r="N574" s="5"/>
      <c r="O574" s="4">
        <v>5692</v>
      </c>
      <c r="P574" s="5"/>
      <c r="Q574" s="4">
        <v>0.75</v>
      </c>
      <c r="R574" s="8">
        <f t="shared" si="106"/>
        <v>2082.9228624535317</v>
      </c>
      <c r="S574" s="4">
        <v>1</v>
      </c>
      <c r="T574" s="9">
        <f t="shared" si="107"/>
        <v>2082.9228624535317</v>
      </c>
      <c r="U574" s="9">
        <f>SUM(T574/1000)</f>
        <v>2.0829228624535316</v>
      </c>
      <c r="V574" s="5">
        <v>70</v>
      </c>
      <c r="W574" s="7">
        <f t="shared" si="108"/>
        <v>145.80460037174723</v>
      </c>
      <c r="X574" s="5">
        <v>250</v>
      </c>
      <c r="Y574" s="5">
        <v>100</v>
      </c>
      <c r="Z574" s="5">
        <v>250</v>
      </c>
      <c r="AA574" s="2">
        <f>SUM(W574:Z574)</f>
        <v>745.80460037174726</v>
      </c>
    </row>
    <row r="575" spans="1:27" ht="28.5" customHeight="1" x14ac:dyDescent="0.25">
      <c r="A575" s="5">
        <f>MAX($A$9:A574)+1</f>
        <v>399</v>
      </c>
      <c r="B575" s="5"/>
      <c r="C575" s="5"/>
      <c r="D575" s="5"/>
      <c r="E575" s="5"/>
      <c r="F575" s="17" t="s">
        <v>387</v>
      </c>
      <c r="G575" s="4" t="s">
        <v>34</v>
      </c>
      <c r="H575" s="4" t="s">
        <v>56</v>
      </c>
      <c r="I575" s="4"/>
      <c r="J575" s="4">
        <v>35</v>
      </c>
      <c r="K575" s="4">
        <v>15</v>
      </c>
      <c r="L575" s="7">
        <f t="shared" si="94"/>
        <v>525</v>
      </c>
      <c r="M575" s="7">
        <f t="shared" si="95"/>
        <v>48.791821561338288</v>
      </c>
      <c r="N575" s="5"/>
      <c r="O575" s="4">
        <v>5692</v>
      </c>
      <c r="P575" s="5"/>
      <c r="Q575" s="4">
        <v>0.75</v>
      </c>
      <c r="R575" s="8">
        <f t="shared" si="106"/>
        <v>2082.9228624535317</v>
      </c>
      <c r="S575" s="4">
        <v>1</v>
      </c>
      <c r="T575" s="9">
        <f t="shared" si="107"/>
        <v>2082.9228624535317</v>
      </c>
      <c r="U575" s="9">
        <f>SUM(T575/1000)</f>
        <v>2.0829228624535316</v>
      </c>
      <c r="V575" s="5">
        <v>70</v>
      </c>
      <c r="W575" s="7">
        <f t="shared" si="108"/>
        <v>145.80460037174723</v>
      </c>
      <c r="X575" s="5">
        <v>250</v>
      </c>
      <c r="Y575" s="5">
        <v>100</v>
      </c>
      <c r="Z575" s="5">
        <v>250</v>
      </c>
      <c r="AA575" s="2">
        <f>SUM(W575:Z575)</f>
        <v>745.80460037174726</v>
      </c>
    </row>
    <row r="576" spans="1:27" ht="28.5" customHeight="1" x14ac:dyDescent="0.25">
      <c r="A576" s="5">
        <f>MAX($A$9:A575)+1</f>
        <v>400</v>
      </c>
      <c r="B576" s="5"/>
      <c r="C576" s="5"/>
      <c r="D576" s="5"/>
      <c r="E576" s="5"/>
      <c r="F576" s="4" t="s">
        <v>388</v>
      </c>
      <c r="G576" s="4" t="s">
        <v>34</v>
      </c>
      <c r="H576" s="4" t="s">
        <v>389</v>
      </c>
      <c r="I576" s="4" t="s">
        <v>458</v>
      </c>
      <c r="J576" s="4">
        <v>36</v>
      </c>
      <c r="K576" s="4">
        <v>14</v>
      </c>
      <c r="L576" s="7">
        <f t="shared" si="94"/>
        <v>504</v>
      </c>
      <c r="M576" s="7">
        <f t="shared" si="95"/>
        <v>46.840148698884761</v>
      </c>
      <c r="N576" s="5"/>
      <c r="O576" s="4">
        <v>12566</v>
      </c>
      <c r="P576" s="5"/>
      <c r="Q576" s="4">
        <v>0.85</v>
      </c>
      <c r="R576" s="8">
        <f t="shared" si="106"/>
        <v>5003.0431226765795</v>
      </c>
      <c r="S576" s="4">
        <v>1</v>
      </c>
      <c r="T576" s="9">
        <f t="shared" si="107"/>
        <v>5003.0431226765795</v>
      </c>
      <c r="U576" s="9">
        <f t="shared" si="105"/>
        <v>5.0030431226765799</v>
      </c>
      <c r="V576" s="5">
        <v>130</v>
      </c>
      <c r="W576" s="7">
        <f t="shared" si="108"/>
        <v>650.39560594795535</v>
      </c>
      <c r="X576" s="5">
        <v>250</v>
      </c>
      <c r="Y576" s="5">
        <v>100</v>
      </c>
      <c r="Z576" s="5">
        <v>250</v>
      </c>
      <c r="AA576" s="2">
        <f t="shared" si="102"/>
        <v>1250.3956059479553</v>
      </c>
    </row>
    <row r="577" spans="1:27" ht="28.5" customHeight="1" x14ac:dyDescent="0.25">
      <c r="A577" s="5">
        <f>MAX($A$9:A576)+1</f>
        <v>401</v>
      </c>
      <c r="B577" s="5"/>
      <c r="C577" s="5"/>
      <c r="D577" s="5"/>
      <c r="E577" s="5"/>
      <c r="F577" s="4" t="s">
        <v>390</v>
      </c>
      <c r="G577" s="4" t="s">
        <v>34</v>
      </c>
      <c r="H577" s="4" t="s">
        <v>389</v>
      </c>
      <c r="I577" s="4" t="s">
        <v>458</v>
      </c>
      <c r="J577" s="4">
        <v>25</v>
      </c>
      <c r="K577" s="4">
        <v>15</v>
      </c>
      <c r="L577" s="7">
        <f t="shared" si="94"/>
        <v>375</v>
      </c>
      <c r="M577" s="7">
        <f t="shared" si="95"/>
        <v>34.85130111524164</v>
      </c>
      <c r="N577" s="5"/>
      <c r="O577" s="4">
        <v>12566</v>
      </c>
      <c r="P577" s="5"/>
      <c r="Q577" s="4">
        <v>0.85</v>
      </c>
      <c r="R577" s="8">
        <f t="shared" si="106"/>
        <v>3722.5023234200744</v>
      </c>
      <c r="S577" s="4">
        <v>1</v>
      </c>
      <c r="T577" s="9">
        <f t="shared" si="107"/>
        <v>3722.5023234200744</v>
      </c>
      <c r="U577" s="9">
        <f t="shared" si="105"/>
        <v>3.7225023234200743</v>
      </c>
      <c r="V577" s="5">
        <v>130</v>
      </c>
      <c r="W577" s="7">
        <f t="shared" si="108"/>
        <v>483.92530204460968</v>
      </c>
      <c r="X577" s="5">
        <v>250</v>
      </c>
      <c r="Y577" s="5">
        <v>100</v>
      </c>
      <c r="Z577" s="5">
        <v>250</v>
      </c>
      <c r="AA577" s="2">
        <f t="shared" si="102"/>
        <v>1083.9253020446097</v>
      </c>
    </row>
    <row r="578" spans="1:27" ht="28.5" customHeight="1" x14ac:dyDescent="0.25">
      <c r="A578" s="5">
        <f>MAX($A$9:A577)+1</f>
        <v>402</v>
      </c>
      <c r="B578" s="5"/>
      <c r="C578" s="5"/>
      <c r="D578" s="5"/>
      <c r="E578" s="5"/>
      <c r="F578" s="4" t="s">
        <v>391</v>
      </c>
      <c r="G578" s="4" t="s">
        <v>34</v>
      </c>
      <c r="H578" s="4" t="s">
        <v>389</v>
      </c>
      <c r="I578" s="4" t="s">
        <v>458</v>
      </c>
      <c r="J578" s="4">
        <v>26</v>
      </c>
      <c r="K578" s="4">
        <v>15</v>
      </c>
      <c r="L578" s="7">
        <f t="shared" si="94"/>
        <v>390</v>
      </c>
      <c r="M578" s="7">
        <f t="shared" si="95"/>
        <v>36.245353159851305</v>
      </c>
      <c r="N578" s="5"/>
      <c r="O578" s="4">
        <v>12566</v>
      </c>
      <c r="P578" s="5"/>
      <c r="Q578" s="4">
        <v>0.85</v>
      </c>
      <c r="R578" s="8">
        <f t="shared" si="106"/>
        <v>3871.4024163568774</v>
      </c>
      <c r="S578" s="4">
        <v>1</v>
      </c>
      <c r="T578" s="9">
        <f t="shared" si="107"/>
        <v>3871.4024163568774</v>
      </c>
      <c r="U578" s="9">
        <f t="shared" si="105"/>
        <v>3.8714024163568777</v>
      </c>
      <c r="V578" s="5">
        <v>130</v>
      </c>
      <c r="W578" s="7">
        <f t="shared" si="108"/>
        <v>503.28231412639411</v>
      </c>
      <c r="X578" s="5">
        <v>250</v>
      </c>
      <c r="Y578" s="5">
        <v>100</v>
      </c>
      <c r="Z578" s="5">
        <v>250</v>
      </c>
      <c r="AA578" s="2">
        <f t="shared" si="102"/>
        <v>1103.2823141263941</v>
      </c>
    </row>
    <row r="579" spans="1:27" ht="28.5" customHeight="1" x14ac:dyDescent="0.25">
      <c r="A579" s="5">
        <f>MAX($A$9:A578)+1</f>
        <v>403</v>
      </c>
      <c r="B579" s="5"/>
      <c r="C579" s="5"/>
      <c r="D579" s="5"/>
      <c r="E579" s="5"/>
      <c r="F579" s="4" t="s">
        <v>393</v>
      </c>
      <c r="G579" s="4" t="s">
        <v>34</v>
      </c>
      <c r="H579" s="4" t="s">
        <v>389</v>
      </c>
      <c r="I579" s="4" t="s">
        <v>458</v>
      </c>
      <c r="J579" s="4">
        <v>37</v>
      </c>
      <c r="K579" s="4">
        <v>16</v>
      </c>
      <c r="L579" s="7">
        <f t="shared" si="94"/>
        <v>592</v>
      </c>
      <c r="M579" s="7">
        <f t="shared" si="95"/>
        <v>55.018587360594793</v>
      </c>
      <c r="N579" s="5"/>
      <c r="O579" s="4">
        <v>12566</v>
      </c>
      <c r="P579" s="5"/>
      <c r="Q579" s="4">
        <v>0.85</v>
      </c>
      <c r="R579" s="8">
        <f t="shared" si="106"/>
        <v>5876.590334572491</v>
      </c>
      <c r="S579" s="4">
        <v>1</v>
      </c>
      <c r="T579" s="9">
        <f t="shared" si="107"/>
        <v>5876.590334572491</v>
      </c>
      <c r="U579" s="9">
        <f t="shared" si="105"/>
        <v>5.8765903345724908</v>
      </c>
      <c r="V579" s="5">
        <v>130</v>
      </c>
      <c r="W579" s="7">
        <f t="shared" si="108"/>
        <v>763.95674349442379</v>
      </c>
      <c r="X579" s="5">
        <v>250</v>
      </c>
      <c r="Y579" s="5">
        <v>100</v>
      </c>
      <c r="Z579" s="5">
        <v>250</v>
      </c>
      <c r="AA579" s="2">
        <f t="shared" si="102"/>
        <v>1363.9567434944238</v>
      </c>
    </row>
    <row r="580" spans="1:27" ht="28.5" customHeight="1" x14ac:dyDescent="0.25">
      <c r="A580" s="5">
        <f>MAX($A$9:A579)+1</f>
        <v>404</v>
      </c>
      <c r="B580" s="5"/>
      <c r="C580" s="5"/>
      <c r="D580" s="5"/>
      <c r="E580" s="5"/>
      <c r="F580" s="4" t="s">
        <v>392</v>
      </c>
      <c r="G580" s="4" t="s">
        <v>34</v>
      </c>
      <c r="H580" s="4" t="s">
        <v>66</v>
      </c>
      <c r="I580" s="4" t="s">
        <v>451</v>
      </c>
      <c r="J580" s="4">
        <v>19</v>
      </c>
      <c r="K580" s="4">
        <v>12</v>
      </c>
      <c r="L580" s="7">
        <f t="shared" si="94"/>
        <v>228</v>
      </c>
      <c r="M580" s="7">
        <f t="shared" si="95"/>
        <v>21.189591078066915</v>
      </c>
      <c r="N580" s="5"/>
      <c r="O580" s="4">
        <v>8870</v>
      </c>
      <c r="P580" s="5"/>
      <c r="Q580" s="4">
        <v>0.6</v>
      </c>
      <c r="R580" s="8">
        <f t="shared" si="106"/>
        <v>1127.7100371747213</v>
      </c>
      <c r="S580" s="4">
        <v>1</v>
      </c>
      <c r="T580" s="9">
        <f t="shared" si="107"/>
        <v>1127.7100371747213</v>
      </c>
      <c r="U580" s="9">
        <f t="shared" si="105"/>
        <v>1.1277100371747213</v>
      </c>
      <c r="V580" s="5">
        <v>110</v>
      </c>
      <c r="W580" s="7">
        <f t="shared" si="108"/>
        <v>124.04810408921934</v>
      </c>
      <c r="X580" s="5">
        <v>250</v>
      </c>
      <c r="Y580" s="5">
        <v>100</v>
      </c>
      <c r="Z580" s="5">
        <v>250</v>
      </c>
      <c r="AA580" s="2">
        <f t="shared" si="102"/>
        <v>724.04810408921935</v>
      </c>
    </row>
    <row r="581" spans="1:27" ht="28.5" customHeight="1" x14ac:dyDescent="0.25">
      <c r="A581" s="5">
        <f>MAX($A$9:A580)+1</f>
        <v>405</v>
      </c>
      <c r="B581" s="5"/>
      <c r="C581" s="5"/>
      <c r="D581" s="5"/>
      <c r="E581" s="5"/>
      <c r="F581" s="4" t="s">
        <v>394</v>
      </c>
      <c r="G581" s="4" t="s">
        <v>34</v>
      </c>
      <c r="H581" s="4" t="s">
        <v>35</v>
      </c>
      <c r="I581" s="4"/>
      <c r="J581" s="4">
        <v>26</v>
      </c>
      <c r="K581" s="4">
        <v>10</v>
      </c>
      <c r="L581" s="7">
        <f t="shared" si="94"/>
        <v>260</v>
      </c>
      <c r="M581" s="7">
        <f t="shared" si="95"/>
        <v>24.1635687732342</v>
      </c>
      <c r="N581" s="5"/>
      <c r="O581" s="4">
        <v>5692</v>
      </c>
      <c r="P581" s="5"/>
      <c r="Q581" s="4">
        <v>0.6</v>
      </c>
      <c r="R581" s="8">
        <f t="shared" si="106"/>
        <v>825.23420074349428</v>
      </c>
      <c r="S581" s="4">
        <v>1</v>
      </c>
      <c r="T581" s="9">
        <f t="shared" si="107"/>
        <v>825.23420074349428</v>
      </c>
      <c r="U581" s="9">
        <f t="shared" si="105"/>
        <v>0.82523420074349429</v>
      </c>
      <c r="V581" s="5">
        <v>70</v>
      </c>
      <c r="W581" s="7">
        <f t="shared" si="108"/>
        <v>57.766394052044603</v>
      </c>
      <c r="X581" s="5">
        <v>250</v>
      </c>
      <c r="Y581" s="5">
        <v>100</v>
      </c>
      <c r="Z581" s="5">
        <v>250</v>
      </c>
      <c r="AA581" s="2">
        <f t="shared" si="102"/>
        <v>657.76639405204457</v>
      </c>
    </row>
    <row r="582" spans="1:27" ht="28.5" customHeight="1" x14ac:dyDescent="0.25">
      <c r="A582" s="5">
        <f>MAX($A$9:A581)+1</f>
        <v>406</v>
      </c>
      <c r="B582" s="5"/>
      <c r="C582" s="5"/>
      <c r="D582" s="5"/>
      <c r="E582" s="5"/>
      <c r="F582" s="4" t="s">
        <v>395</v>
      </c>
      <c r="G582" s="4" t="s">
        <v>34</v>
      </c>
      <c r="H582" s="4" t="s">
        <v>56</v>
      </c>
      <c r="I582" s="4"/>
      <c r="J582" s="4">
        <v>26</v>
      </c>
      <c r="K582" s="4">
        <v>10</v>
      </c>
      <c r="L582" s="7">
        <f t="shared" si="94"/>
        <v>260</v>
      </c>
      <c r="M582" s="7">
        <f t="shared" si="95"/>
        <v>24.1635687732342</v>
      </c>
      <c r="N582" s="5"/>
      <c r="O582" s="4">
        <v>5692</v>
      </c>
      <c r="P582" s="5"/>
      <c r="Q582" s="4">
        <v>0.75</v>
      </c>
      <c r="R582" s="8">
        <f t="shared" si="106"/>
        <v>1031.5427509293679</v>
      </c>
      <c r="S582" s="4">
        <v>1</v>
      </c>
      <c r="T582" s="9">
        <f t="shared" si="107"/>
        <v>1031.5427509293679</v>
      </c>
      <c r="U582" s="9">
        <f>SUM(T582/1000)</f>
        <v>1.031542750929368</v>
      </c>
      <c r="V582" s="5">
        <v>70</v>
      </c>
      <c r="W582" s="7">
        <f t="shared" si="108"/>
        <v>72.207992565055761</v>
      </c>
      <c r="X582" s="5">
        <v>250</v>
      </c>
      <c r="Y582" s="5">
        <v>100</v>
      </c>
      <c r="Z582" s="5">
        <v>250</v>
      </c>
      <c r="AA582" s="2">
        <f>SUM(W582:Z582)</f>
        <v>672.20799256505575</v>
      </c>
    </row>
    <row r="583" spans="1:27" ht="28.5" customHeight="1" x14ac:dyDescent="0.25">
      <c r="A583" s="5">
        <f>MAX($A$9:A582)+1</f>
        <v>407</v>
      </c>
      <c r="B583" s="5"/>
      <c r="C583" s="5"/>
      <c r="D583" s="5"/>
      <c r="E583" s="5"/>
      <c r="F583" s="17" t="s">
        <v>396</v>
      </c>
      <c r="G583" s="4" t="s">
        <v>34</v>
      </c>
      <c r="H583" s="4" t="s">
        <v>35</v>
      </c>
      <c r="I583" s="4"/>
      <c r="J583" s="4">
        <v>18</v>
      </c>
      <c r="K583" s="4">
        <v>25</v>
      </c>
      <c r="L583" s="7">
        <f t="shared" si="94"/>
        <v>450</v>
      </c>
      <c r="M583" s="7">
        <f t="shared" si="95"/>
        <v>41.82156133828996</v>
      </c>
      <c r="N583" s="5"/>
      <c r="O583" s="4">
        <v>5692</v>
      </c>
      <c r="P583" s="5"/>
      <c r="Q583" s="4">
        <v>0.6</v>
      </c>
      <c r="R583" s="8">
        <f t="shared" si="106"/>
        <v>1428.2899628252787</v>
      </c>
      <c r="S583" s="4">
        <v>1</v>
      </c>
      <c r="T583" s="9">
        <f t="shared" si="107"/>
        <v>1428.2899628252787</v>
      </c>
      <c r="U583" s="9">
        <f t="shared" si="105"/>
        <v>1.4282899628252788</v>
      </c>
      <c r="V583" s="5">
        <v>70</v>
      </c>
      <c r="W583" s="7">
        <f t="shared" si="108"/>
        <v>99.980297397769519</v>
      </c>
      <c r="X583" s="5">
        <v>250</v>
      </c>
      <c r="Y583" s="5">
        <v>100</v>
      </c>
      <c r="Z583" s="5">
        <v>250</v>
      </c>
      <c r="AA583" s="2">
        <f t="shared" si="102"/>
        <v>699.9802973977695</v>
      </c>
    </row>
    <row r="584" spans="1:27" ht="28.5" customHeight="1" x14ac:dyDescent="0.25">
      <c r="A584" s="5">
        <f>MAX($A$9:A583)+1</f>
        <v>408</v>
      </c>
      <c r="B584" s="5"/>
      <c r="C584" s="5"/>
      <c r="D584" s="5"/>
      <c r="E584" s="5"/>
      <c r="F584" s="4" t="s">
        <v>397</v>
      </c>
      <c r="G584" s="4" t="s">
        <v>34</v>
      </c>
      <c r="H584" s="4" t="s">
        <v>56</v>
      </c>
      <c r="I584" s="4"/>
      <c r="J584" s="4">
        <v>25</v>
      </c>
      <c r="K584" s="4">
        <v>18</v>
      </c>
      <c r="L584" s="7">
        <f t="shared" si="94"/>
        <v>450</v>
      </c>
      <c r="M584" s="7">
        <f t="shared" si="95"/>
        <v>41.82156133828996</v>
      </c>
      <c r="N584" s="5"/>
      <c r="O584" s="4">
        <v>5692</v>
      </c>
      <c r="P584" s="5"/>
      <c r="Q584" s="4">
        <v>0.85</v>
      </c>
      <c r="R584" s="8">
        <f t="shared" si="106"/>
        <v>2023.410780669145</v>
      </c>
      <c r="S584" s="4">
        <v>1</v>
      </c>
      <c r="T584" s="9">
        <f t="shared" si="107"/>
        <v>2023.410780669145</v>
      </c>
      <c r="U584" s="9">
        <f>SUM(T584/1000)</f>
        <v>2.023410780669145</v>
      </c>
      <c r="V584" s="5">
        <v>70</v>
      </c>
      <c r="W584" s="7">
        <f t="shared" si="108"/>
        <v>141.63875464684014</v>
      </c>
      <c r="X584" s="5">
        <v>250</v>
      </c>
      <c r="Y584" s="5">
        <v>100</v>
      </c>
      <c r="Z584" s="5">
        <v>250</v>
      </c>
      <c r="AA584" s="2">
        <f>SUM(W584:Z584)</f>
        <v>741.6387546468402</v>
      </c>
    </row>
    <row r="585" spans="1:27" ht="28.5" customHeight="1" x14ac:dyDescent="0.25">
      <c r="A585" s="5">
        <f>MAX($A$9:A584)+1</f>
        <v>409</v>
      </c>
      <c r="B585" s="5"/>
      <c r="C585" s="5"/>
      <c r="D585" s="5"/>
      <c r="E585" s="5"/>
      <c r="F585" s="4" t="s">
        <v>486</v>
      </c>
      <c r="G585" s="4" t="s">
        <v>34</v>
      </c>
      <c r="H585" s="4" t="s">
        <v>42</v>
      </c>
      <c r="I585" s="4" t="s">
        <v>458</v>
      </c>
      <c r="J585" s="4">
        <v>32</v>
      </c>
      <c r="K585" s="4">
        <v>13</v>
      </c>
      <c r="L585" s="7">
        <f t="shared" ref="L585:L649" si="109">SUM(J585*K585)</f>
        <v>416</v>
      </c>
      <c r="M585" s="7">
        <f t="shared" ref="M585:M649" si="110">SUM(L585/10.76)</f>
        <v>38.661710037174721</v>
      </c>
      <c r="N585" s="5"/>
      <c r="O585" s="4">
        <v>12566</v>
      </c>
      <c r="P585" s="5"/>
      <c r="Q585" s="4">
        <v>0.85</v>
      </c>
      <c r="R585" s="8">
        <f t="shared" si="106"/>
        <v>4129.495910780669</v>
      </c>
      <c r="S585" s="4">
        <v>1</v>
      </c>
      <c r="T585" s="9">
        <f t="shared" si="107"/>
        <v>4129.495910780669</v>
      </c>
      <c r="U585" s="9">
        <f>SUM(T585/1000)</f>
        <v>4.129495910780669</v>
      </c>
      <c r="V585" s="5">
        <v>130</v>
      </c>
      <c r="W585" s="7">
        <f t="shared" si="108"/>
        <v>536.83446840148702</v>
      </c>
      <c r="X585" s="5">
        <v>250</v>
      </c>
      <c r="Y585" s="5">
        <v>100</v>
      </c>
      <c r="Z585" s="5">
        <v>250</v>
      </c>
      <c r="AA585" s="2">
        <f>SUM(W585:Z585)</f>
        <v>1136.8344684014869</v>
      </c>
    </row>
    <row r="586" spans="1:27" ht="28.5" customHeight="1" x14ac:dyDescent="0.25">
      <c r="A586" s="5">
        <f>MAX($A$9:A585)+1</f>
        <v>410</v>
      </c>
      <c r="B586" s="5"/>
      <c r="C586" s="5"/>
      <c r="D586" s="5"/>
      <c r="E586" s="5"/>
      <c r="F586" s="4" t="s">
        <v>398</v>
      </c>
      <c r="G586" s="4" t="s">
        <v>34</v>
      </c>
      <c r="H586" s="4" t="s">
        <v>42</v>
      </c>
      <c r="I586" s="4" t="s">
        <v>458</v>
      </c>
      <c r="J586" s="4">
        <v>26</v>
      </c>
      <c r="K586" s="4">
        <v>25</v>
      </c>
      <c r="L586" s="7">
        <f t="shared" si="109"/>
        <v>650</v>
      </c>
      <c r="M586" s="7">
        <f t="shared" si="110"/>
        <v>60.408921933085502</v>
      </c>
      <c r="N586" s="5"/>
      <c r="O586" s="4">
        <v>12566</v>
      </c>
      <c r="P586" s="5"/>
      <c r="Q586" s="4">
        <v>0.85</v>
      </c>
      <c r="R586" s="8">
        <f t="shared" si="106"/>
        <v>6452.3373605947954</v>
      </c>
      <c r="S586" s="4">
        <v>1</v>
      </c>
      <c r="T586" s="9">
        <f t="shared" si="107"/>
        <v>6452.3373605947954</v>
      </c>
      <c r="U586" s="9">
        <f t="shared" si="105"/>
        <v>6.4523373605947958</v>
      </c>
      <c r="V586" s="5">
        <v>130</v>
      </c>
      <c r="W586" s="7">
        <f t="shared" si="108"/>
        <v>838.80385687732348</v>
      </c>
      <c r="X586" s="5">
        <v>250</v>
      </c>
      <c r="Y586" s="5">
        <v>100</v>
      </c>
      <c r="Z586" s="5">
        <v>250</v>
      </c>
      <c r="AA586" s="2">
        <f t="shared" si="102"/>
        <v>1438.8038568773236</v>
      </c>
    </row>
    <row r="587" spans="1:27" ht="28.5" customHeight="1" x14ac:dyDescent="0.25">
      <c r="A587" s="5">
        <f>MAX($A$9:A586)+1</f>
        <v>411</v>
      </c>
      <c r="B587" s="5"/>
      <c r="C587" s="5"/>
      <c r="D587" s="5"/>
      <c r="E587" s="5"/>
      <c r="F587" s="4" t="s">
        <v>399</v>
      </c>
      <c r="G587" s="4" t="s">
        <v>34</v>
      </c>
      <c r="H587" s="4" t="s">
        <v>66</v>
      </c>
      <c r="I587" s="4" t="s">
        <v>451</v>
      </c>
      <c r="J587" s="4">
        <v>20</v>
      </c>
      <c r="K587" s="4">
        <v>20</v>
      </c>
      <c r="L587" s="7">
        <f t="shared" si="109"/>
        <v>400</v>
      </c>
      <c r="M587" s="7">
        <f t="shared" si="110"/>
        <v>37.174721189591082</v>
      </c>
      <c r="N587" s="5"/>
      <c r="O587" s="4">
        <v>8870</v>
      </c>
      <c r="P587" s="5"/>
      <c r="Q587" s="4">
        <v>0.75</v>
      </c>
      <c r="R587" s="8">
        <f t="shared" si="106"/>
        <v>2473.0483271375469</v>
      </c>
      <c r="S587" s="4">
        <v>1</v>
      </c>
      <c r="T587" s="9">
        <f t="shared" si="107"/>
        <v>2473.0483271375469</v>
      </c>
      <c r="U587" s="9">
        <f t="shared" si="105"/>
        <v>2.4730483271375467</v>
      </c>
      <c r="V587" s="5">
        <v>110</v>
      </c>
      <c r="W587" s="7">
        <f t="shared" si="108"/>
        <v>272.03531598513013</v>
      </c>
      <c r="X587" s="5">
        <v>250</v>
      </c>
      <c r="Y587" s="5">
        <v>100</v>
      </c>
      <c r="Z587" s="5">
        <v>250</v>
      </c>
      <c r="AA587" s="2">
        <f t="shared" si="102"/>
        <v>872.03531598513018</v>
      </c>
    </row>
    <row r="588" spans="1:27" ht="28.5" customHeight="1" x14ac:dyDescent="0.25">
      <c r="A588" s="5">
        <f>MAX($A$9:A587)+1</f>
        <v>412</v>
      </c>
      <c r="B588" s="5"/>
      <c r="C588" s="5"/>
      <c r="D588" s="5"/>
      <c r="E588" s="5"/>
      <c r="F588" s="4" t="s">
        <v>400</v>
      </c>
      <c r="G588" s="4" t="s">
        <v>34</v>
      </c>
      <c r="H588" s="4" t="s">
        <v>42</v>
      </c>
      <c r="I588" s="4" t="s">
        <v>458</v>
      </c>
      <c r="J588" s="4">
        <v>22</v>
      </c>
      <c r="K588" s="4">
        <v>13</v>
      </c>
      <c r="L588" s="7">
        <f t="shared" si="109"/>
        <v>286</v>
      </c>
      <c r="M588" s="7">
        <f t="shared" si="110"/>
        <v>26.57992565055762</v>
      </c>
      <c r="N588" s="5"/>
      <c r="O588" s="4">
        <v>12566</v>
      </c>
      <c r="P588" s="5"/>
      <c r="Q588" s="4">
        <v>0.85</v>
      </c>
      <c r="R588" s="8">
        <f t="shared" si="106"/>
        <v>2839.0284386617104</v>
      </c>
      <c r="S588" s="4">
        <v>1</v>
      </c>
      <c r="T588" s="9">
        <f t="shared" si="107"/>
        <v>2839.0284386617104</v>
      </c>
      <c r="U588" s="9">
        <f t="shared" ref="U588" si="111">SUM(T588/1000)</f>
        <v>2.8390284386617104</v>
      </c>
      <c r="V588" s="5">
        <v>130</v>
      </c>
      <c r="W588" s="7">
        <f t="shared" si="108"/>
        <v>369.07369702602233</v>
      </c>
      <c r="X588" s="5">
        <v>250</v>
      </c>
      <c r="Y588" s="5">
        <v>100</v>
      </c>
      <c r="Z588" s="5">
        <v>250</v>
      </c>
      <c r="AA588" s="2">
        <f t="shared" ref="AA588" si="112">SUM(W588:Z588)</f>
        <v>969.07369702602227</v>
      </c>
    </row>
    <row r="589" spans="1:27" ht="28.5" customHeight="1" x14ac:dyDescent="0.25">
      <c r="A589" s="5">
        <f>MAX($A$9:A588)+1</f>
        <v>413</v>
      </c>
      <c r="B589" s="5"/>
      <c r="C589" s="5"/>
      <c r="D589" s="5"/>
      <c r="E589" s="5"/>
      <c r="F589" s="4" t="s">
        <v>401</v>
      </c>
      <c r="G589" s="4" t="s">
        <v>34</v>
      </c>
      <c r="H589" s="4" t="s">
        <v>42</v>
      </c>
      <c r="I589" s="4" t="s">
        <v>458</v>
      </c>
      <c r="J589" s="4">
        <v>12</v>
      </c>
      <c r="K589" s="4">
        <v>24</v>
      </c>
      <c r="L589" s="7">
        <f t="shared" si="109"/>
        <v>288</v>
      </c>
      <c r="M589" s="7">
        <f t="shared" si="110"/>
        <v>26.765799256505577</v>
      </c>
      <c r="N589" s="5"/>
      <c r="O589" s="4">
        <v>12566</v>
      </c>
      <c r="P589" s="5"/>
      <c r="Q589" s="4">
        <v>0.85</v>
      </c>
      <c r="R589" s="8">
        <f t="shared" si="106"/>
        <v>2858.8817843866168</v>
      </c>
      <c r="S589" s="4">
        <v>1</v>
      </c>
      <c r="T589" s="9">
        <f t="shared" si="107"/>
        <v>2858.8817843866168</v>
      </c>
      <c r="U589" s="9">
        <f t="shared" si="105"/>
        <v>2.8588817843866168</v>
      </c>
      <c r="V589" s="5">
        <v>130</v>
      </c>
      <c r="W589" s="7">
        <f t="shared" si="108"/>
        <v>371.6546319702602</v>
      </c>
      <c r="X589" s="5">
        <v>250</v>
      </c>
      <c r="Y589" s="5">
        <v>100</v>
      </c>
      <c r="Z589" s="5">
        <v>250</v>
      </c>
      <c r="AA589" s="2">
        <f t="shared" si="102"/>
        <v>971.6546319702602</v>
      </c>
    </row>
    <row r="590" spans="1:27" ht="28.5" customHeight="1" x14ac:dyDescent="0.25">
      <c r="A590" s="5">
        <f>MAX($A$9:A589)+1</f>
        <v>414</v>
      </c>
      <c r="B590" s="5"/>
      <c r="C590" s="5"/>
      <c r="D590" s="5"/>
      <c r="E590" s="5"/>
      <c r="F590" s="4" t="s">
        <v>226</v>
      </c>
      <c r="G590" s="4" t="s">
        <v>34</v>
      </c>
      <c r="H590" s="4" t="s">
        <v>42</v>
      </c>
      <c r="I590" s="4" t="s">
        <v>458</v>
      </c>
      <c r="J590" s="4">
        <v>51</v>
      </c>
      <c r="K590" s="4">
        <v>15</v>
      </c>
      <c r="L590" s="7">
        <f t="shared" si="109"/>
        <v>765</v>
      </c>
      <c r="M590" s="7">
        <f t="shared" si="110"/>
        <v>71.096654275092945</v>
      </c>
      <c r="N590" s="5"/>
      <c r="O590" s="4">
        <v>12566</v>
      </c>
      <c r="P590" s="5"/>
      <c r="Q590" s="4">
        <v>0.85</v>
      </c>
      <c r="R590" s="8">
        <f t="shared" si="106"/>
        <v>7593.9047397769518</v>
      </c>
      <c r="S590" s="4">
        <v>1</v>
      </c>
      <c r="T590" s="9">
        <f t="shared" si="107"/>
        <v>7593.9047397769518</v>
      </c>
      <c r="U590" s="9">
        <f t="shared" si="105"/>
        <v>7.5939047397769519</v>
      </c>
      <c r="V590" s="5">
        <v>130</v>
      </c>
      <c r="W590" s="7">
        <f t="shared" si="108"/>
        <v>987.20761617100379</v>
      </c>
      <c r="X590" s="5"/>
      <c r="Y590" s="5"/>
      <c r="Z590" s="5"/>
      <c r="AA590" s="2"/>
    </row>
    <row r="591" spans="1:27" ht="28.5" customHeight="1" x14ac:dyDescent="0.25">
      <c r="A591" s="5">
        <f>MAX($A$9:A590)+1</f>
        <v>415</v>
      </c>
      <c r="B591" s="5"/>
      <c r="C591" s="5"/>
      <c r="D591" s="5"/>
      <c r="E591" s="5"/>
      <c r="F591" s="4" t="s">
        <v>402</v>
      </c>
      <c r="G591" s="4" t="s">
        <v>34</v>
      </c>
      <c r="H591" s="4" t="s">
        <v>42</v>
      </c>
      <c r="I591" s="4" t="s">
        <v>458</v>
      </c>
      <c r="J591" s="4">
        <v>35</v>
      </c>
      <c r="K591" s="4">
        <v>16</v>
      </c>
      <c r="L591" s="7">
        <f t="shared" si="109"/>
        <v>560</v>
      </c>
      <c r="M591" s="7">
        <f t="shared" si="110"/>
        <v>52.044609665427508</v>
      </c>
      <c r="N591" s="5"/>
      <c r="O591" s="4">
        <v>12566</v>
      </c>
      <c r="P591" s="5"/>
      <c r="Q591" s="4">
        <v>0.85</v>
      </c>
      <c r="R591" s="8">
        <f t="shared" si="106"/>
        <v>5558.936802973978</v>
      </c>
      <c r="S591" s="4">
        <v>1</v>
      </c>
      <c r="T591" s="9">
        <f t="shared" si="107"/>
        <v>5558.936802973978</v>
      </c>
      <c r="U591" s="9">
        <f t="shared" si="105"/>
        <v>5.5589368029739781</v>
      </c>
      <c r="V591" s="5">
        <v>130</v>
      </c>
      <c r="W591" s="7">
        <f t="shared" si="108"/>
        <v>722.66178438661711</v>
      </c>
      <c r="X591" s="5">
        <v>250</v>
      </c>
      <c r="Y591" s="5">
        <v>100</v>
      </c>
      <c r="Z591" s="5">
        <v>250</v>
      </c>
      <c r="AA591" s="2">
        <f t="shared" si="102"/>
        <v>1322.661784386617</v>
      </c>
    </row>
    <row r="592" spans="1:27" ht="28.5" customHeight="1" x14ac:dyDescent="0.25">
      <c r="A592" s="5">
        <f>MAX($A$9:A591)+1</f>
        <v>416</v>
      </c>
      <c r="B592" s="5"/>
      <c r="C592" s="5"/>
      <c r="D592" s="5"/>
      <c r="E592" s="5"/>
      <c r="F592" s="4" t="s">
        <v>403</v>
      </c>
      <c r="G592" s="4" t="s">
        <v>34</v>
      </c>
      <c r="H592" s="4" t="s">
        <v>389</v>
      </c>
      <c r="I592" s="4" t="s">
        <v>458</v>
      </c>
      <c r="J592" s="4">
        <v>25</v>
      </c>
      <c r="K592" s="4">
        <v>13</v>
      </c>
      <c r="L592" s="7">
        <f t="shared" si="109"/>
        <v>325</v>
      </c>
      <c r="M592" s="7">
        <f t="shared" si="110"/>
        <v>30.204460966542751</v>
      </c>
      <c r="N592" s="5"/>
      <c r="O592" s="4">
        <v>12566</v>
      </c>
      <c r="P592" s="5"/>
      <c r="Q592" s="4">
        <v>0.85</v>
      </c>
      <c r="R592" s="8">
        <f t="shared" si="106"/>
        <v>3226.1686802973977</v>
      </c>
      <c r="S592" s="4">
        <v>1</v>
      </c>
      <c r="T592" s="9">
        <f t="shared" si="107"/>
        <v>3226.1686802973977</v>
      </c>
      <c r="U592" s="9">
        <f t="shared" si="105"/>
        <v>3.2261686802973979</v>
      </c>
      <c r="V592" s="5">
        <v>130</v>
      </c>
      <c r="W592" s="7">
        <f t="shared" si="108"/>
        <v>419.40192843866174</v>
      </c>
      <c r="X592" s="5">
        <v>250</v>
      </c>
      <c r="Y592" s="5">
        <v>100</v>
      </c>
      <c r="Z592" s="5">
        <v>250</v>
      </c>
      <c r="AA592" s="2">
        <f t="shared" si="102"/>
        <v>1019.4019284386618</v>
      </c>
    </row>
    <row r="593" spans="1:27" ht="28.5" customHeight="1" x14ac:dyDescent="0.25">
      <c r="A593" s="5">
        <f>MAX($A$9:A592)+1</f>
        <v>417</v>
      </c>
      <c r="B593" s="5"/>
      <c r="C593" s="5"/>
      <c r="D593" s="5"/>
      <c r="E593" s="5"/>
      <c r="F593" s="4" t="s">
        <v>404</v>
      </c>
      <c r="G593" s="4" t="s">
        <v>34</v>
      </c>
      <c r="H593" s="4" t="s">
        <v>42</v>
      </c>
      <c r="I593" s="4" t="s">
        <v>458</v>
      </c>
      <c r="J593" s="4">
        <v>21</v>
      </c>
      <c r="K593" s="4">
        <v>12</v>
      </c>
      <c r="L593" s="7">
        <f t="shared" si="109"/>
        <v>252</v>
      </c>
      <c r="M593" s="7">
        <f t="shared" si="110"/>
        <v>23.42007434944238</v>
      </c>
      <c r="N593" s="5"/>
      <c r="O593" s="4">
        <v>12566</v>
      </c>
      <c r="P593" s="5"/>
      <c r="Q593" s="4">
        <v>0.85</v>
      </c>
      <c r="R593" s="8">
        <f t="shared" si="106"/>
        <v>2501.5215613382898</v>
      </c>
      <c r="S593" s="4">
        <v>1</v>
      </c>
      <c r="T593" s="9">
        <f t="shared" si="107"/>
        <v>2501.5215613382898</v>
      </c>
      <c r="U593" s="9">
        <f t="shared" si="105"/>
        <v>2.50152156133829</v>
      </c>
      <c r="V593" s="5">
        <v>130</v>
      </c>
      <c r="W593" s="7">
        <f t="shared" si="108"/>
        <v>325.19780297397767</v>
      </c>
      <c r="X593" s="5">
        <v>250</v>
      </c>
      <c r="Y593" s="5">
        <v>100</v>
      </c>
      <c r="Z593" s="5">
        <v>250</v>
      </c>
      <c r="AA593" s="2">
        <f t="shared" si="102"/>
        <v>925.19780297397767</v>
      </c>
    </row>
    <row r="594" spans="1:27" ht="28.5" customHeight="1" x14ac:dyDescent="0.25">
      <c r="A594" s="5">
        <f>MAX($A$9:A593)+1</f>
        <v>418</v>
      </c>
      <c r="B594" s="5"/>
      <c r="C594" s="5"/>
      <c r="D594" s="5"/>
      <c r="E594" s="5"/>
      <c r="F594" s="4" t="s">
        <v>405</v>
      </c>
      <c r="G594" s="4" t="s">
        <v>34</v>
      </c>
      <c r="H594" s="4" t="s">
        <v>42</v>
      </c>
      <c r="I594" s="4" t="s">
        <v>458</v>
      </c>
      <c r="J594" s="4">
        <v>30</v>
      </c>
      <c r="K594" s="4">
        <v>14</v>
      </c>
      <c r="L594" s="7">
        <f t="shared" si="109"/>
        <v>420</v>
      </c>
      <c r="M594" s="7">
        <f t="shared" si="110"/>
        <v>39.033457249070629</v>
      </c>
      <c r="N594" s="5"/>
      <c r="O594" s="4">
        <v>12566</v>
      </c>
      <c r="P594" s="5"/>
      <c r="Q594" s="4">
        <v>0.85</v>
      </c>
      <c r="R594" s="8">
        <f t="shared" si="106"/>
        <v>4169.2026022304826</v>
      </c>
      <c r="S594" s="4">
        <v>1</v>
      </c>
      <c r="T594" s="9">
        <f t="shared" si="107"/>
        <v>4169.2026022304826</v>
      </c>
      <c r="U594" s="9">
        <f t="shared" si="105"/>
        <v>4.1692026022304827</v>
      </c>
      <c r="V594" s="5">
        <v>130</v>
      </c>
      <c r="W594" s="7">
        <f t="shared" si="108"/>
        <v>541.99633828996275</v>
      </c>
      <c r="X594" s="5">
        <v>250</v>
      </c>
      <c r="Y594" s="5">
        <v>100</v>
      </c>
      <c r="Z594" s="5">
        <v>250</v>
      </c>
      <c r="AA594" s="2">
        <f t="shared" si="102"/>
        <v>1141.9963382899628</v>
      </c>
    </row>
    <row r="595" spans="1:27" ht="28.5" customHeight="1" x14ac:dyDescent="0.25">
      <c r="A595" s="5">
        <f>MAX($A$9:A594)+1</f>
        <v>419</v>
      </c>
      <c r="B595" s="5"/>
      <c r="C595" s="5"/>
      <c r="D595" s="5"/>
      <c r="E595" s="5"/>
      <c r="F595" s="4" t="s">
        <v>406</v>
      </c>
      <c r="G595" s="4" t="s">
        <v>34</v>
      </c>
      <c r="H595" s="4" t="s">
        <v>42</v>
      </c>
      <c r="I595" s="4" t="s">
        <v>458</v>
      </c>
      <c r="J595" s="4">
        <v>24</v>
      </c>
      <c r="K595" s="4">
        <v>12</v>
      </c>
      <c r="L595" s="7">
        <f t="shared" si="109"/>
        <v>288</v>
      </c>
      <c r="M595" s="7">
        <f t="shared" si="110"/>
        <v>26.765799256505577</v>
      </c>
      <c r="N595" s="5"/>
      <c r="O595" s="4">
        <v>12566</v>
      </c>
      <c r="P595" s="5"/>
      <c r="Q595" s="4">
        <v>0.85</v>
      </c>
      <c r="R595" s="8">
        <f t="shared" si="106"/>
        <v>2858.8817843866168</v>
      </c>
      <c r="S595" s="4">
        <v>1</v>
      </c>
      <c r="T595" s="9">
        <f t="shared" si="107"/>
        <v>2858.8817843866168</v>
      </c>
      <c r="U595" s="9">
        <f t="shared" si="105"/>
        <v>2.8588817843866168</v>
      </c>
      <c r="V595" s="5">
        <v>130</v>
      </c>
      <c r="W595" s="7">
        <f t="shared" si="108"/>
        <v>371.6546319702602</v>
      </c>
      <c r="X595" s="5">
        <v>250</v>
      </c>
      <c r="Y595" s="5">
        <v>100</v>
      </c>
      <c r="Z595" s="5">
        <v>250</v>
      </c>
      <c r="AA595" s="2">
        <f t="shared" si="102"/>
        <v>971.6546319702602</v>
      </c>
    </row>
    <row r="596" spans="1:27" ht="28.5" customHeight="1" x14ac:dyDescent="0.25">
      <c r="A596" s="78">
        <f>MAX($A$9:A595)+1</f>
        <v>420</v>
      </c>
      <c r="B596" s="5"/>
      <c r="C596" s="78"/>
      <c r="D596" s="5"/>
      <c r="E596" s="78"/>
      <c r="F596" s="77" t="s">
        <v>407</v>
      </c>
      <c r="G596" s="72" t="s">
        <v>34</v>
      </c>
      <c r="H596" s="4" t="s">
        <v>42</v>
      </c>
      <c r="I596" s="4" t="s">
        <v>458</v>
      </c>
      <c r="J596" s="4">
        <v>27</v>
      </c>
      <c r="K596" s="4">
        <v>32</v>
      </c>
      <c r="L596" s="7">
        <f t="shared" si="109"/>
        <v>864</v>
      </c>
      <c r="M596" s="7">
        <f t="shared" si="110"/>
        <v>80.297397769516735</v>
      </c>
      <c r="N596" s="5"/>
      <c r="O596" s="4">
        <v>12566</v>
      </c>
      <c r="P596" s="5"/>
      <c r="Q596" s="4">
        <v>0.85</v>
      </c>
      <c r="R596" s="8">
        <f t="shared" si="106"/>
        <v>8576.6453531598527</v>
      </c>
      <c r="S596" s="4">
        <v>1</v>
      </c>
      <c r="T596" s="9">
        <f t="shared" si="107"/>
        <v>8576.6453531598527</v>
      </c>
      <c r="U596" s="9">
        <f t="shared" si="105"/>
        <v>8.5766453531598525</v>
      </c>
      <c r="V596" s="5">
        <v>130</v>
      </c>
      <c r="W596" s="7">
        <f t="shared" si="108"/>
        <v>1114.9638959107808</v>
      </c>
      <c r="X596" s="5">
        <v>250</v>
      </c>
      <c r="Y596" s="5">
        <v>100</v>
      </c>
      <c r="Z596" s="5">
        <v>250</v>
      </c>
      <c r="AA596" s="2">
        <f t="shared" si="102"/>
        <v>1714.9638959107808</v>
      </c>
    </row>
    <row r="597" spans="1:27" ht="28.5" customHeight="1" x14ac:dyDescent="0.25">
      <c r="A597" s="78"/>
      <c r="B597" s="5"/>
      <c r="C597" s="78"/>
      <c r="D597" s="5"/>
      <c r="E597" s="78"/>
      <c r="F597" s="77"/>
      <c r="G597" s="73"/>
      <c r="H597" s="4" t="s">
        <v>56</v>
      </c>
      <c r="I597" s="4"/>
      <c r="J597" s="4">
        <v>12</v>
      </c>
      <c r="K597" s="4">
        <v>13</v>
      </c>
      <c r="L597" s="7">
        <f t="shared" si="109"/>
        <v>156</v>
      </c>
      <c r="M597" s="7">
        <f t="shared" si="110"/>
        <v>14.498141263940521</v>
      </c>
      <c r="N597" s="5"/>
      <c r="O597" s="4">
        <v>5692</v>
      </c>
      <c r="P597" s="5"/>
      <c r="Q597" s="4">
        <v>0.7</v>
      </c>
      <c r="R597" s="8">
        <f t="shared" si="106"/>
        <v>577.66394052044609</v>
      </c>
      <c r="S597" s="4">
        <v>1</v>
      </c>
      <c r="T597" s="9">
        <f t="shared" si="107"/>
        <v>577.66394052044609</v>
      </c>
      <c r="U597" s="9">
        <f t="shared" si="105"/>
        <v>0.57766394052044612</v>
      </c>
      <c r="V597" s="5">
        <v>70</v>
      </c>
      <c r="W597" s="7">
        <f t="shared" si="108"/>
        <v>40.436475836431228</v>
      </c>
      <c r="X597" s="5"/>
      <c r="Y597" s="5"/>
      <c r="Z597" s="5"/>
      <c r="AA597" s="2">
        <f t="shared" si="102"/>
        <v>40.436475836431228</v>
      </c>
    </row>
    <row r="598" spans="1:27" ht="28.5" customHeight="1" x14ac:dyDescent="0.25">
      <c r="A598" s="5">
        <f>MAX($A$9:A597)+1</f>
        <v>421</v>
      </c>
      <c r="B598" s="5"/>
      <c r="C598" s="5"/>
      <c r="D598" s="5"/>
      <c r="E598" s="5"/>
      <c r="F598" s="4" t="s">
        <v>408</v>
      </c>
      <c r="G598" s="4" t="s">
        <v>34</v>
      </c>
      <c r="H598" s="4" t="s">
        <v>42</v>
      </c>
      <c r="I598" s="4" t="s">
        <v>458</v>
      </c>
      <c r="J598" s="4">
        <v>30</v>
      </c>
      <c r="K598" s="4">
        <v>10</v>
      </c>
      <c r="L598" s="7">
        <f t="shared" si="109"/>
        <v>300</v>
      </c>
      <c r="M598" s="7">
        <f t="shared" si="110"/>
        <v>27.881040892193308</v>
      </c>
      <c r="N598" s="5"/>
      <c r="O598" s="4">
        <v>12566</v>
      </c>
      <c r="P598" s="5"/>
      <c r="Q598" s="4">
        <v>0.85</v>
      </c>
      <c r="R598" s="8">
        <f t="shared" si="106"/>
        <v>2978.0018587360596</v>
      </c>
      <c r="S598" s="4">
        <v>1</v>
      </c>
      <c r="T598" s="9">
        <f t="shared" si="107"/>
        <v>2978.0018587360596</v>
      </c>
      <c r="U598" s="9">
        <f t="shared" si="105"/>
        <v>2.9780018587360595</v>
      </c>
      <c r="V598" s="5">
        <v>130</v>
      </c>
      <c r="W598" s="7">
        <f t="shared" si="108"/>
        <v>387.14024163568774</v>
      </c>
      <c r="X598" s="5">
        <v>250</v>
      </c>
      <c r="Y598" s="5">
        <v>100</v>
      </c>
      <c r="Z598" s="5">
        <v>250</v>
      </c>
      <c r="AA598" s="2">
        <f t="shared" si="102"/>
        <v>987.14024163568774</v>
      </c>
    </row>
    <row r="599" spans="1:27" ht="28.5" customHeight="1" x14ac:dyDescent="0.25">
      <c r="A599" s="78">
        <f>MAX($A$9:A598)+1</f>
        <v>422</v>
      </c>
      <c r="B599" s="5"/>
      <c r="C599" s="78"/>
      <c r="D599" s="5"/>
      <c r="E599" s="78"/>
      <c r="F599" s="77" t="s">
        <v>409</v>
      </c>
      <c r="G599" s="72" t="s">
        <v>34</v>
      </c>
      <c r="H599" s="4" t="s">
        <v>42</v>
      </c>
      <c r="I599" s="4" t="s">
        <v>458</v>
      </c>
      <c r="J599" s="4">
        <v>23</v>
      </c>
      <c r="K599" s="4">
        <v>13</v>
      </c>
      <c r="L599" s="7">
        <f t="shared" si="109"/>
        <v>299</v>
      </c>
      <c r="M599" s="7">
        <f t="shared" si="110"/>
        <v>27.788104089219331</v>
      </c>
      <c r="N599" s="5"/>
      <c r="O599" s="4">
        <v>12566</v>
      </c>
      <c r="P599" s="5"/>
      <c r="Q599" s="4">
        <v>0.85</v>
      </c>
      <c r="R599" s="8">
        <f t="shared" si="106"/>
        <v>2968.0751858736057</v>
      </c>
      <c r="S599" s="4">
        <v>1</v>
      </c>
      <c r="T599" s="9">
        <f t="shared" si="107"/>
        <v>2968.0751858736057</v>
      </c>
      <c r="U599" s="9">
        <f t="shared" si="105"/>
        <v>2.9680751858736056</v>
      </c>
      <c r="V599" s="5">
        <v>130</v>
      </c>
      <c r="W599" s="7">
        <f t="shared" si="108"/>
        <v>385.84977416356872</v>
      </c>
      <c r="X599" s="5">
        <v>250</v>
      </c>
      <c r="Y599" s="5">
        <v>100</v>
      </c>
      <c r="Z599" s="5">
        <v>250</v>
      </c>
      <c r="AA599" s="2">
        <f t="shared" si="102"/>
        <v>985.84977416356878</v>
      </c>
    </row>
    <row r="600" spans="1:27" ht="28.5" customHeight="1" x14ac:dyDescent="0.25">
      <c r="A600" s="78"/>
      <c r="B600" s="5"/>
      <c r="C600" s="78"/>
      <c r="D600" s="5"/>
      <c r="E600" s="78"/>
      <c r="F600" s="77"/>
      <c r="G600" s="73"/>
      <c r="H600" s="4" t="s">
        <v>56</v>
      </c>
      <c r="I600" s="4"/>
      <c r="J600" s="4">
        <v>12</v>
      </c>
      <c r="K600" s="4">
        <v>25</v>
      </c>
      <c r="L600" s="7">
        <f t="shared" si="109"/>
        <v>300</v>
      </c>
      <c r="M600" s="7">
        <f t="shared" si="110"/>
        <v>27.881040892193308</v>
      </c>
      <c r="N600" s="5"/>
      <c r="O600" s="4">
        <v>5692</v>
      </c>
      <c r="P600" s="5"/>
      <c r="Q600" s="4">
        <v>0.7</v>
      </c>
      <c r="R600" s="8">
        <f t="shared" si="106"/>
        <v>1110.8921933085503</v>
      </c>
      <c r="S600" s="4">
        <v>1</v>
      </c>
      <c r="T600" s="9">
        <f t="shared" si="107"/>
        <v>1110.8921933085503</v>
      </c>
      <c r="U600" s="9">
        <f t="shared" si="105"/>
        <v>1.1108921933085503</v>
      </c>
      <c r="V600" s="5">
        <v>70</v>
      </c>
      <c r="W600" s="7">
        <f t="shared" si="108"/>
        <v>77.762453531598524</v>
      </c>
      <c r="X600" s="5"/>
      <c r="Y600" s="5"/>
      <c r="Z600" s="5"/>
      <c r="AA600" s="2">
        <f t="shared" si="102"/>
        <v>77.762453531598524</v>
      </c>
    </row>
    <row r="601" spans="1:27" ht="28.5" customHeight="1" x14ac:dyDescent="0.25">
      <c r="A601" s="5">
        <f>MAX($A$9:A600)+1</f>
        <v>423</v>
      </c>
      <c r="B601" s="5"/>
      <c r="C601" s="5"/>
      <c r="D601" s="5"/>
      <c r="E601" s="5"/>
      <c r="F601" s="4" t="s">
        <v>410</v>
      </c>
      <c r="G601" s="4" t="s">
        <v>34</v>
      </c>
      <c r="H601" s="4" t="s">
        <v>501</v>
      </c>
      <c r="I601" s="4"/>
      <c r="J601" s="4">
        <v>154</v>
      </c>
      <c r="K601" s="4">
        <v>42</v>
      </c>
      <c r="L601" s="7">
        <f t="shared" si="109"/>
        <v>6468</v>
      </c>
      <c r="M601" s="7">
        <f t="shared" si="110"/>
        <v>601.11524163568777</v>
      </c>
      <c r="N601" s="5"/>
      <c r="O601" s="4">
        <v>940</v>
      </c>
      <c r="P601" s="5"/>
      <c r="Q601" s="4">
        <v>1</v>
      </c>
      <c r="R601" s="8">
        <f t="shared" ref="R601:R633" si="113">SUM(M601*O601*Q601)/100</f>
        <v>5650.4832713754649</v>
      </c>
      <c r="S601" s="4">
        <v>1</v>
      </c>
      <c r="T601" s="9">
        <f t="shared" ref="T601:T633" si="114">SUM(R601*S601)</f>
        <v>5650.4832713754649</v>
      </c>
      <c r="U601" s="9">
        <f t="shared" si="105"/>
        <v>5.6504832713754647</v>
      </c>
      <c r="V601" s="5">
        <v>200</v>
      </c>
      <c r="W601" s="7">
        <f t="shared" ref="W601:W632" si="115">+U601*V601</f>
        <v>1130.096654275093</v>
      </c>
      <c r="X601" s="5"/>
      <c r="Y601" s="5"/>
      <c r="Z601" s="5"/>
      <c r="AA601" s="2">
        <f t="shared" si="102"/>
        <v>1130.096654275093</v>
      </c>
    </row>
    <row r="602" spans="1:27" ht="28.5" customHeight="1" x14ac:dyDescent="0.25">
      <c r="A602" s="5">
        <f>MAX($A$9:A601)+1</f>
        <v>424</v>
      </c>
      <c r="B602" s="5"/>
      <c r="C602" s="5"/>
      <c r="D602" s="5"/>
      <c r="E602" s="5"/>
      <c r="F602" s="4" t="s">
        <v>411</v>
      </c>
      <c r="G602" s="4" t="s">
        <v>34</v>
      </c>
      <c r="H602" s="4" t="s">
        <v>42</v>
      </c>
      <c r="I602" s="4" t="s">
        <v>458</v>
      </c>
      <c r="J602" s="4">
        <v>33</v>
      </c>
      <c r="K602" s="4">
        <v>13</v>
      </c>
      <c r="L602" s="7">
        <f t="shared" si="109"/>
        <v>429</v>
      </c>
      <c r="M602" s="7">
        <f t="shared" si="110"/>
        <v>39.869888475836433</v>
      </c>
      <c r="N602" s="5"/>
      <c r="O602" s="4">
        <v>12566</v>
      </c>
      <c r="P602" s="5"/>
      <c r="Q602" s="4">
        <v>0.85</v>
      </c>
      <c r="R602" s="8">
        <f t="shared" si="113"/>
        <v>4258.5426579925652</v>
      </c>
      <c r="S602" s="4">
        <v>1</v>
      </c>
      <c r="T602" s="9">
        <f t="shared" si="114"/>
        <v>4258.5426579925652</v>
      </c>
      <c r="U602" s="9">
        <f t="shared" si="105"/>
        <v>4.2585426579925656</v>
      </c>
      <c r="V602" s="5">
        <v>130</v>
      </c>
      <c r="W602" s="7">
        <f t="shared" si="115"/>
        <v>553.61054553903352</v>
      </c>
      <c r="X602" s="5">
        <v>250</v>
      </c>
      <c r="Y602" s="5">
        <v>100</v>
      </c>
      <c r="Z602" s="5">
        <v>250</v>
      </c>
      <c r="AA602" s="2">
        <f t="shared" si="102"/>
        <v>1153.6105455390334</v>
      </c>
    </row>
    <row r="603" spans="1:27" ht="28.5" customHeight="1" x14ac:dyDescent="0.25">
      <c r="A603" s="5">
        <f>MAX($A$9:A602)+1</f>
        <v>425</v>
      </c>
      <c r="B603" s="5"/>
      <c r="C603" s="5"/>
      <c r="D603" s="5"/>
      <c r="E603" s="5"/>
      <c r="F603" s="4" t="s">
        <v>412</v>
      </c>
      <c r="G603" s="4" t="s">
        <v>34</v>
      </c>
      <c r="H603" s="4" t="s">
        <v>42</v>
      </c>
      <c r="I603" s="4" t="s">
        <v>458</v>
      </c>
      <c r="J603" s="4">
        <v>34</v>
      </c>
      <c r="K603" s="4">
        <v>13</v>
      </c>
      <c r="L603" s="7">
        <f t="shared" si="109"/>
        <v>442</v>
      </c>
      <c r="M603" s="7">
        <f t="shared" si="110"/>
        <v>41.078066914498145</v>
      </c>
      <c r="N603" s="5"/>
      <c r="O603" s="4">
        <v>12566</v>
      </c>
      <c r="P603" s="5"/>
      <c r="Q603" s="4">
        <v>0.85</v>
      </c>
      <c r="R603" s="8">
        <f t="shared" si="113"/>
        <v>4387.5894052044614</v>
      </c>
      <c r="S603" s="4">
        <v>1</v>
      </c>
      <c r="T603" s="9">
        <f t="shared" si="114"/>
        <v>4387.5894052044614</v>
      </c>
      <c r="U603" s="9">
        <f t="shared" si="105"/>
        <v>4.3875894052044613</v>
      </c>
      <c r="V603" s="5">
        <v>130</v>
      </c>
      <c r="W603" s="7">
        <f t="shared" si="115"/>
        <v>570.38662267657992</v>
      </c>
      <c r="X603" s="5">
        <v>250</v>
      </c>
      <c r="Y603" s="5">
        <v>100</v>
      </c>
      <c r="Z603" s="5">
        <v>250</v>
      </c>
      <c r="AA603" s="2">
        <f t="shared" si="102"/>
        <v>1170.3866226765799</v>
      </c>
    </row>
    <row r="604" spans="1:27" ht="28.5" customHeight="1" x14ac:dyDescent="0.25">
      <c r="A604" s="5">
        <f>MAX($A$9:A603)+1</f>
        <v>426</v>
      </c>
      <c r="B604" s="5"/>
      <c r="C604" s="5"/>
      <c r="D604" s="5"/>
      <c r="E604" s="5"/>
      <c r="F604" s="4" t="s">
        <v>413</v>
      </c>
      <c r="G604" s="4" t="s">
        <v>34</v>
      </c>
      <c r="H604" s="4" t="s">
        <v>42</v>
      </c>
      <c r="I604" s="4" t="s">
        <v>458</v>
      </c>
      <c r="J604" s="4">
        <v>35</v>
      </c>
      <c r="K604" s="4">
        <v>12</v>
      </c>
      <c r="L604" s="7">
        <f t="shared" si="109"/>
        <v>420</v>
      </c>
      <c r="M604" s="7">
        <f t="shared" si="110"/>
        <v>39.033457249070629</v>
      </c>
      <c r="N604" s="5"/>
      <c r="O604" s="4">
        <v>12566</v>
      </c>
      <c r="P604" s="5"/>
      <c r="Q604" s="4">
        <v>0.85</v>
      </c>
      <c r="R604" s="8">
        <f t="shared" si="113"/>
        <v>4169.2026022304826</v>
      </c>
      <c r="S604" s="4">
        <v>1</v>
      </c>
      <c r="T604" s="9">
        <f t="shared" si="114"/>
        <v>4169.2026022304826</v>
      </c>
      <c r="U604" s="9">
        <f t="shared" si="105"/>
        <v>4.1692026022304827</v>
      </c>
      <c r="V604" s="5">
        <v>130</v>
      </c>
      <c r="W604" s="7">
        <f t="shared" si="115"/>
        <v>541.99633828996275</v>
      </c>
      <c r="X604" s="5">
        <v>250</v>
      </c>
      <c r="Y604" s="5">
        <v>100</v>
      </c>
      <c r="Z604" s="5">
        <v>250</v>
      </c>
      <c r="AA604" s="2">
        <f t="shared" si="102"/>
        <v>1141.9963382899628</v>
      </c>
    </row>
    <row r="605" spans="1:27" ht="28.5" customHeight="1" x14ac:dyDescent="0.25">
      <c r="A605" s="75">
        <f>MAX($A$9:A604)+1</f>
        <v>427</v>
      </c>
      <c r="B605" s="5"/>
      <c r="C605" s="5"/>
      <c r="D605" s="5"/>
      <c r="E605" s="75"/>
      <c r="F605" s="72" t="s">
        <v>414</v>
      </c>
      <c r="G605" s="72" t="s">
        <v>34</v>
      </c>
      <c r="H605" s="4" t="s">
        <v>42</v>
      </c>
      <c r="I605" s="4" t="s">
        <v>458</v>
      </c>
      <c r="J605" s="4">
        <v>22</v>
      </c>
      <c r="K605" s="4">
        <v>12</v>
      </c>
      <c r="L605" s="7">
        <f t="shared" si="109"/>
        <v>264</v>
      </c>
      <c r="M605" s="7">
        <f t="shared" si="110"/>
        <v>24.535315985130111</v>
      </c>
      <c r="N605" s="5"/>
      <c r="O605" s="4">
        <v>12566</v>
      </c>
      <c r="P605" s="5"/>
      <c r="Q605" s="4">
        <v>0.85</v>
      </c>
      <c r="R605" s="8">
        <f t="shared" si="113"/>
        <v>2620.6416356877326</v>
      </c>
      <c r="S605" s="4">
        <v>1</v>
      </c>
      <c r="T605" s="9">
        <f t="shared" si="114"/>
        <v>2620.6416356877326</v>
      </c>
      <c r="U605" s="9">
        <f t="shared" si="105"/>
        <v>2.6206416356877327</v>
      </c>
      <c r="V605" s="5">
        <v>130</v>
      </c>
      <c r="W605" s="7">
        <f t="shared" si="115"/>
        <v>340.68341263940522</v>
      </c>
      <c r="X605" s="5">
        <v>250</v>
      </c>
      <c r="Y605" s="5">
        <v>100</v>
      </c>
      <c r="Z605" s="5">
        <v>250</v>
      </c>
      <c r="AA605" s="2">
        <f t="shared" si="102"/>
        <v>940.68341263940522</v>
      </c>
    </row>
    <row r="606" spans="1:27" ht="28.5" customHeight="1" x14ac:dyDescent="0.25">
      <c r="A606" s="76"/>
      <c r="B606" s="5"/>
      <c r="C606" s="5"/>
      <c r="D606" s="5"/>
      <c r="E606" s="76"/>
      <c r="F606" s="73"/>
      <c r="G606" s="73"/>
      <c r="H606" s="4" t="s">
        <v>56</v>
      </c>
      <c r="I606" s="4"/>
      <c r="J606" s="4">
        <v>12</v>
      </c>
      <c r="K606" s="4">
        <v>12</v>
      </c>
      <c r="L606" s="7">
        <f t="shared" si="109"/>
        <v>144</v>
      </c>
      <c r="M606" s="7">
        <f t="shared" si="110"/>
        <v>13.382899628252789</v>
      </c>
      <c r="N606" s="5"/>
      <c r="O606" s="4">
        <v>5692</v>
      </c>
      <c r="P606" s="5"/>
      <c r="Q606" s="4">
        <v>0.6</v>
      </c>
      <c r="R606" s="8">
        <f t="shared" si="113"/>
        <v>457.05278810408925</v>
      </c>
      <c r="S606" s="4">
        <v>1</v>
      </c>
      <c r="T606" s="9">
        <f t="shared" si="114"/>
        <v>457.05278810408925</v>
      </c>
      <c r="U606" s="9">
        <f t="shared" si="105"/>
        <v>0.45705278810408922</v>
      </c>
      <c r="V606" s="5">
        <v>70</v>
      </c>
      <c r="W606" s="7">
        <f t="shared" si="115"/>
        <v>31.993695167286244</v>
      </c>
      <c r="X606" s="5"/>
      <c r="Y606" s="5"/>
      <c r="Z606" s="5"/>
      <c r="AA606" s="2">
        <f t="shared" si="102"/>
        <v>31.993695167286244</v>
      </c>
    </row>
    <row r="607" spans="1:27" ht="28.5" customHeight="1" x14ac:dyDescent="0.25">
      <c r="A607" s="5">
        <f>MAX($A$9:A606)+1</f>
        <v>428</v>
      </c>
      <c r="B607" s="5"/>
      <c r="C607" s="5"/>
      <c r="D607" s="5"/>
      <c r="E607" s="5"/>
      <c r="F607" s="4" t="s">
        <v>415</v>
      </c>
      <c r="G607" s="4" t="s">
        <v>34</v>
      </c>
      <c r="H607" s="4" t="s">
        <v>66</v>
      </c>
      <c r="I607" s="4"/>
      <c r="J607" s="4">
        <v>24</v>
      </c>
      <c r="K607" s="4">
        <v>33</v>
      </c>
      <c r="L607" s="7">
        <f t="shared" si="109"/>
        <v>792</v>
      </c>
      <c r="M607" s="7">
        <f t="shared" si="110"/>
        <v>73.605947955390334</v>
      </c>
      <c r="N607" s="5"/>
      <c r="O607" s="4">
        <v>8870</v>
      </c>
      <c r="P607" s="5"/>
      <c r="Q607" s="4">
        <v>0.6</v>
      </c>
      <c r="R607" s="8">
        <f t="shared" si="113"/>
        <v>3917.3085501858732</v>
      </c>
      <c r="S607" s="4">
        <v>1</v>
      </c>
      <c r="T607" s="9">
        <f t="shared" si="114"/>
        <v>3917.3085501858732</v>
      </c>
      <c r="U607" s="9">
        <f t="shared" si="105"/>
        <v>3.9173085501858731</v>
      </c>
      <c r="V607" s="5">
        <v>110</v>
      </c>
      <c r="W607" s="7">
        <f t="shared" si="115"/>
        <v>430.90394052044604</v>
      </c>
      <c r="X607" s="5">
        <v>250</v>
      </c>
      <c r="Y607" s="5">
        <v>100</v>
      </c>
      <c r="Z607" s="5">
        <v>250</v>
      </c>
      <c r="AA607" s="2">
        <f t="shared" si="102"/>
        <v>1030.903940520446</v>
      </c>
    </row>
    <row r="608" spans="1:27" ht="28.5" customHeight="1" x14ac:dyDescent="0.25">
      <c r="A608" s="5">
        <f>MAX($A$9:A607)+1</f>
        <v>429</v>
      </c>
      <c r="B608" s="5"/>
      <c r="C608" s="5"/>
      <c r="D608" s="5"/>
      <c r="E608" s="5"/>
      <c r="F608" s="4" t="s">
        <v>416</v>
      </c>
      <c r="G608" s="4" t="s">
        <v>34</v>
      </c>
      <c r="H608" s="4" t="s">
        <v>56</v>
      </c>
      <c r="I608" s="4"/>
      <c r="J608" s="4">
        <v>40</v>
      </c>
      <c r="K608" s="4">
        <v>26</v>
      </c>
      <c r="L608" s="7">
        <f t="shared" si="109"/>
        <v>1040</v>
      </c>
      <c r="M608" s="7">
        <f t="shared" si="110"/>
        <v>96.6542750929368</v>
      </c>
      <c r="N608" s="5"/>
      <c r="O608" s="4">
        <v>5692</v>
      </c>
      <c r="P608" s="5"/>
      <c r="Q608" s="4">
        <v>0.6</v>
      </c>
      <c r="R608" s="8">
        <f t="shared" si="113"/>
        <v>3300.9368029739771</v>
      </c>
      <c r="S608" s="4">
        <v>1</v>
      </c>
      <c r="T608" s="9">
        <f t="shared" si="114"/>
        <v>3300.9368029739771</v>
      </c>
      <c r="U608" s="9">
        <f t="shared" si="105"/>
        <v>3.3009368029739772</v>
      </c>
      <c r="V608" s="5">
        <v>70</v>
      </c>
      <c r="W608" s="7">
        <f t="shared" si="115"/>
        <v>231.06557620817841</v>
      </c>
      <c r="X608" s="5">
        <v>250</v>
      </c>
      <c r="Y608" s="5">
        <v>100</v>
      </c>
      <c r="Z608" s="5">
        <v>250</v>
      </c>
      <c r="AA608" s="2">
        <f t="shared" si="102"/>
        <v>831.06557620817841</v>
      </c>
    </row>
    <row r="609" spans="1:27" ht="28.5" customHeight="1" x14ac:dyDescent="0.25">
      <c r="A609" s="5">
        <f>MAX($A$9:A608)+1</f>
        <v>430</v>
      </c>
      <c r="B609" s="5"/>
      <c r="C609" s="5"/>
      <c r="D609" s="5"/>
      <c r="E609" s="5"/>
      <c r="F609" s="4" t="s">
        <v>417</v>
      </c>
      <c r="G609" s="4" t="s">
        <v>34</v>
      </c>
      <c r="H609" s="4" t="s">
        <v>42</v>
      </c>
      <c r="I609" s="4"/>
      <c r="J609" s="4">
        <v>45</v>
      </c>
      <c r="K609" s="4">
        <v>16</v>
      </c>
      <c r="L609" s="7">
        <f t="shared" si="109"/>
        <v>720</v>
      </c>
      <c r="M609" s="7">
        <f t="shared" si="110"/>
        <v>66.914498141263948</v>
      </c>
      <c r="N609" s="5"/>
      <c r="O609" s="4">
        <v>12566</v>
      </c>
      <c r="P609" s="5"/>
      <c r="Q609" s="4">
        <v>0.6</v>
      </c>
      <c r="R609" s="8">
        <f t="shared" si="113"/>
        <v>5045.0855018587363</v>
      </c>
      <c r="S609" s="4">
        <v>1</v>
      </c>
      <c r="T609" s="9">
        <f t="shared" si="114"/>
        <v>5045.0855018587363</v>
      </c>
      <c r="U609" s="9">
        <f t="shared" si="105"/>
        <v>5.0450855018587362</v>
      </c>
      <c r="V609" s="5">
        <v>130</v>
      </c>
      <c r="W609" s="7">
        <f t="shared" si="115"/>
        <v>655.86111524163573</v>
      </c>
      <c r="X609" s="5">
        <v>250</v>
      </c>
      <c r="Y609" s="5">
        <v>100</v>
      </c>
      <c r="Z609" s="5">
        <v>250</v>
      </c>
      <c r="AA609" s="2">
        <f t="shared" si="102"/>
        <v>1255.8611152416356</v>
      </c>
    </row>
    <row r="610" spans="1:27" ht="28.5" customHeight="1" x14ac:dyDescent="0.25">
      <c r="A610" s="5">
        <f>MAX($A$9:A609)+1</f>
        <v>431</v>
      </c>
      <c r="B610" s="5"/>
      <c r="C610" s="5"/>
      <c r="D610" s="5"/>
      <c r="E610" s="5"/>
      <c r="F610" s="4" t="s">
        <v>543</v>
      </c>
      <c r="G610" s="4" t="s">
        <v>34</v>
      </c>
      <c r="H610" s="4" t="s">
        <v>501</v>
      </c>
      <c r="I610" s="4"/>
      <c r="J610" s="4">
        <v>110</v>
      </c>
      <c r="K610" s="4">
        <v>50</v>
      </c>
      <c r="L610" s="7">
        <f t="shared" si="109"/>
        <v>5500</v>
      </c>
      <c r="M610" s="7">
        <f t="shared" si="110"/>
        <v>511.15241635687732</v>
      </c>
      <c r="N610" s="5"/>
      <c r="O610" s="4">
        <v>940</v>
      </c>
      <c r="P610" s="5"/>
      <c r="Q610" s="4">
        <v>1</v>
      </c>
      <c r="R610" s="8">
        <f t="shared" si="113"/>
        <v>4804.8327137546466</v>
      </c>
      <c r="S610" s="4">
        <v>1</v>
      </c>
      <c r="T610" s="9">
        <f t="shared" si="114"/>
        <v>4804.8327137546466</v>
      </c>
      <c r="U610" s="9">
        <f t="shared" si="105"/>
        <v>4.8048327137546467</v>
      </c>
      <c r="V610" s="5">
        <v>200</v>
      </c>
      <c r="W610" s="7">
        <f t="shared" si="115"/>
        <v>960.96654275092931</v>
      </c>
      <c r="X610" s="5"/>
      <c r="Y610" s="5"/>
      <c r="Z610" s="5"/>
      <c r="AA610" s="2">
        <f t="shared" ref="AA610:AA653" si="116">SUM(W610:Z610)</f>
        <v>960.96654275092931</v>
      </c>
    </row>
    <row r="611" spans="1:27" ht="28.5" customHeight="1" x14ac:dyDescent="0.25">
      <c r="A611" s="5">
        <f>MAX($A$9:A610)+1</f>
        <v>432</v>
      </c>
      <c r="B611" s="5"/>
      <c r="C611" s="5"/>
      <c r="D611" s="5"/>
      <c r="E611" s="5"/>
      <c r="F611" s="4" t="s">
        <v>418</v>
      </c>
      <c r="G611" s="4" t="s">
        <v>34</v>
      </c>
      <c r="H611" s="4" t="s">
        <v>501</v>
      </c>
      <c r="I611" s="4"/>
      <c r="J611" s="4">
        <v>100</v>
      </c>
      <c r="K611" s="4">
        <v>36</v>
      </c>
      <c r="L611" s="7">
        <f t="shared" si="109"/>
        <v>3600</v>
      </c>
      <c r="M611" s="7">
        <f t="shared" si="110"/>
        <v>334.57249070631968</v>
      </c>
      <c r="N611" s="5"/>
      <c r="O611" s="4">
        <v>940</v>
      </c>
      <c r="P611" s="5"/>
      <c r="Q611" s="4">
        <v>1</v>
      </c>
      <c r="R611" s="8">
        <f t="shared" si="113"/>
        <v>3144.9814126394049</v>
      </c>
      <c r="S611" s="4">
        <v>1</v>
      </c>
      <c r="T611" s="9">
        <f t="shared" si="114"/>
        <v>3144.9814126394049</v>
      </c>
      <c r="U611" s="9">
        <f t="shared" si="105"/>
        <v>3.1449814126394049</v>
      </c>
      <c r="V611" s="5">
        <v>200</v>
      </c>
      <c r="W611" s="7">
        <f t="shared" si="115"/>
        <v>628.99628252788102</v>
      </c>
      <c r="X611" s="5"/>
      <c r="Y611" s="5"/>
      <c r="Z611" s="5"/>
      <c r="AA611" s="2">
        <f t="shared" si="116"/>
        <v>628.99628252788102</v>
      </c>
    </row>
    <row r="612" spans="1:27" ht="28.5" customHeight="1" x14ac:dyDescent="0.25">
      <c r="A612" s="5">
        <f>MAX($A$9:A611)+1</f>
        <v>433</v>
      </c>
      <c r="B612" s="5"/>
      <c r="C612" s="5"/>
      <c r="D612" s="5"/>
      <c r="E612" s="5"/>
      <c r="F612" s="4" t="s">
        <v>419</v>
      </c>
      <c r="G612" s="4" t="s">
        <v>34</v>
      </c>
      <c r="H612" s="4" t="s">
        <v>389</v>
      </c>
      <c r="I612" s="4" t="s">
        <v>458</v>
      </c>
      <c r="J612" s="4">
        <v>25</v>
      </c>
      <c r="K612" s="4">
        <v>14</v>
      </c>
      <c r="L612" s="7">
        <f t="shared" si="109"/>
        <v>350</v>
      </c>
      <c r="M612" s="7">
        <f t="shared" si="110"/>
        <v>32.527881040892197</v>
      </c>
      <c r="N612" s="5"/>
      <c r="O612" s="4">
        <v>12566</v>
      </c>
      <c r="P612" s="5"/>
      <c r="Q612" s="4">
        <v>0.85</v>
      </c>
      <c r="R612" s="8">
        <f t="shared" si="113"/>
        <v>3474.3355018587363</v>
      </c>
      <c r="S612" s="4">
        <v>1</v>
      </c>
      <c r="T612" s="9">
        <f t="shared" si="114"/>
        <v>3474.3355018587363</v>
      </c>
      <c r="U612" s="9">
        <f t="shared" si="105"/>
        <v>3.4743355018587363</v>
      </c>
      <c r="V612" s="5">
        <v>130</v>
      </c>
      <c r="W612" s="7">
        <f t="shared" si="115"/>
        <v>451.66361524163574</v>
      </c>
      <c r="X612" s="5">
        <v>250</v>
      </c>
      <c r="Y612" s="5">
        <v>100</v>
      </c>
      <c r="Z612" s="5">
        <v>250</v>
      </c>
      <c r="AA612" s="2">
        <f t="shared" si="116"/>
        <v>1051.6636152416359</v>
      </c>
    </row>
    <row r="613" spans="1:27" ht="28.5" customHeight="1" x14ac:dyDescent="0.25">
      <c r="A613" s="5">
        <f>MAX($A$9:A612)+1</f>
        <v>434</v>
      </c>
      <c r="B613" s="5"/>
      <c r="C613" s="5"/>
      <c r="D613" s="5"/>
      <c r="E613" s="5"/>
      <c r="F613" s="4" t="s">
        <v>420</v>
      </c>
      <c r="G613" s="4" t="s">
        <v>34</v>
      </c>
      <c r="H613" s="4" t="s">
        <v>389</v>
      </c>
      <c r="I613" s="4" t="s">
        <v>458</v>
      </c>
      <c r="J613" s="4">
        <v>25</v>
      </c>
      <c r="K613" s="4">
        <v>13</v>
      </c>
      <c r="L613" s="7">
        <f t="shared" si="109"/>
        <v>325</v>
      </c>
      <c r="M613" s="7">
        <f t="shared" si="110"/>
        <v>30.204460966542751</v>
      </c>
      <c r="N613" s="5"/>
      <c r="O613" s="4">
        <v>12566</v>
      </c>
      <c r="P613" s="5"/>
      <c r="Q613" s="4">
        <v>0.85</v>
      </c>
      <c r="R613" s="8">
        <f t="shared" si="113"/>
        <v>3226.1686802973977</v>
      </c>
      <c r="S613" s="4">
        <v>1</v>
      </c>
      <c r="T613" s="9">
        <f t="shared" si="114"/>
        <v>3226.1686802973977</v>
      </c>
      <c r="U613" s="9">
        <f t="shared" si="105"/>
        <v>3.2261686802973979</v>
      </c>
      <c r="V613" s="5">
        <v>130</v>
      </c>
      <c r="W613" s="7">
        <f t="shared" si="115"/>
        <v>419.40192843866174</v>
      </c>
      <c r="X613" s="5">
        <v>250</v>
      </c>
      <c r="Y613" s="5">
        <v>100</v>
      </c>
      <c r="Z613" s="5">
        <v>250</v>
      </c>
      <c r="AA613" s="2">
        <f t="shared" si="116"/>
        <v>1019.4019284386618</v>
      </c>
    </row>
    <row r="614" spans="1:27" ht="28.5" customHeight="1" x14ac:dyDescent="0.25">
      <c r="A614" s="5">
        <f>MAX($A$9:A613)+1</f>
        <v>435</v>
      </c>
      <c r="B614" s="5"/>
      <c r="C614" s="5"/>
      <c r="D614" s="5"/>
      <c r="E614" s="5"/>
      <c r="F614" s="4" t="s">
        <v>421</v>
      </c>
      <c r="G614" s="4" t="s">
        <v>34</v>
      </c>
      <c r="H614" s="4" t="s">
        <v>56</v>
      </c>
      <c r="I614" s="4"/>
      <c r="J614" s="4">
        <v>29</v>
      </c>
      <c r="K614" s="4">
        <v>12</v>
      </c>
      <c r="L614" s="7">
        <f t="shared" si="109"/>
        <v>348</v>
      </c>
      <c r="M614" s="7">
        <f t="shared" si="110"/>
        <v>32.342007434944236</v>
      </c>
      <c r="N614" s="5"/>
      <c r="O614" s="4">
        <v>5692</v>
      </c>
      <c r="P614" s="5"/>
      <c r="Q614" s="4">
        <v>0.6</v>
      </c>
      <c r="R614" s="8">
        <f t="shared" si="113"/>
        <v>1104.5442379182155</v>
      </c>
      <c r="S614" s="4">
        <v>1</v>
      </c>
      <c r="T614" s="9">
        <f t="shared" si="114"/>
        <v>1104.5442379182155</v>
      </c>
      <c r="U614" s="9">
        <f t="shared" si="105"/>
        <v>1.1045442379182155</v>
      </c>
      <c r="V614" s="5">
        <v>70</v>
      </c>
      <c r="W614" s="7">
        <f t="shared" si="115"/>
        <v>77.318096654275081</v>
      </c>
      <c r="X614" s="5">
        <v>250</v>
      </c>
      <c r="Y614" s="5">
        <v>100</v>
      </c>
      <c r="Z614" s="5">
        <v>250</v>
      </c>
      <c r="AA614" s="2">
        <f t="shared" si="116"/>
        <v>677.31809665427511</v>
      </c>
    </row>
    <row r="615" spans="1:27" ht="28.5" customHeight="1" x14ac:dyDescent="0.25">
      <c r="A615" s="75">
        <f>MAX($A$9:A614)+1</f>
        <v>436</v>
      </c>
      <c r="B615" s="5"/>
      <c r="C615" s="5"/>
      <c r="D615" s="5"/>
      <c r="E615" s="5"/>
      <c r="F615" s="72" t="s">
        <v>535</v>
      </c>
      <c r="G615" s="72" t="s">
        <v>34</v>
      </c>
      <c r="H615" s="4" t="s">
        <v>35</v>
      </c>
      <c r="I615" s="4"/>
      <c r="J615" s="4">
        <v>10</v>
      </c>
      <c r="K615" s="4">
        <v>10</v>
      </c>
      <c r="L615" s="7">
        <f t="shared" si="109"/>
        <v>100</v>
      </c>
      <c r="M615" s="7">
        <f t="shared" si="110"/>
        <v>9.2936802973977706</v>
      </c>
      <c r="N615" s="5"/>
      <c r="O615" s="4">
        <v>5692</v>
      </c>
      <c r="P615" s="5"/>
      <c r="Q615" s="4">
        <v>0.6</v>
      </c>
      <c r="R615" s="8">
        <f t="shared" si="113"/>
        <v>317.39776951672866</v>
      </c>
      <c r="S615" s="4">
        <v>1</v>
      </c>
      <c r="T615" s="9">
        <f t="shared" si="114"/>
        <v>317.39776951672866</v>
      </c>
      <c r="U615" s="9">
        <f t="shared" si="105"/>
        <v>0.31739776951672866</v>
      </c>
      <c r="V615" s="5">
        <v>70</v>
      </c>
      <c r="W615" s="7">
        <f t="shared" si="115"/>
        <v>22.217843866171005</v>
      </c>
      <c r="X615" s="5">
        <v>250</v>
      </c>
      <c r="Y615" s="5">
        <v>100</v>
      </c>
      <c r="Z615" s="5">
        <v>250</v>
      </c>
      <c r="AA615" s="2">
        <f t="shared" si="116"/>
        <v>622.21784386617105</v>
      </c>
    </row>
    <row r="616" spans="1:27" ht="28.5" customHeight="1" x14ac:dyDescent="0.25">
      <c r="A616" s="76"/>
      <c r="B616" s="5"/>
      <c r="C616" s="5"/>
      <c r="D616" s="5"/>
      <c r="E616" s="5"/>
      <c r="F616" s="73"/>
      <c r="G616" s="73"/>
      <c r="H616" s="4" t="s">
        <v>42</v>
      </c>
      <c r="I616" s="4"/>
      <c r="J616" s="4">
        <v>26</v>
      </c>
      <c r="K616" s="4">
        <v>15</v>
      </c>
      <c r="L616" s="7">
        <f t="shared" si="109"/>
        <v>390</v>
      </c>
      <c r="M616" s="7">
        <f t="shared" si="110"/>
        <v>36.245353159851305</v>
      </c>
      <c r="N616" s="5"/>
      <c r="O616" s="4">
        <v>12566</v>
      </c>
      <c r="P616" s="5"/>
      <c r="Q616" s="4">
        <v>1</v>
      </c>
      <c r="R616" s="8">
        <f t="shared" si="113"/>
        <v>4554.5910780669146</v>
      </c>
      <c r="S616" s="4">
        <v>1</v>
      </c>
      <c r="T616" s="9">
        <f t="shared" si="114"/>
        <v>4554.5910780669146</v>
      </c>
      <c r="U616" s="9">
        <f t="shared" si="105"/>
        <v>4.554591078066915</v>
      </c>
      <c r="V616" s="5">
        <v>130</v>
      </c>
      <c r="W616" s="7">
        <f t="shared" si="115"/>
        <v>592.0968401486989</v>
      </c>
      <c r="X616" s="5"/>
      <c r="Y616" s="5"/>
      <c r="Z616" s="5"/>
      <c r="AA616" s="2">
        <f t="shared" si="116"/>
        <v>592.0968401486989</v>
      </c>
    </row>
    <row r="617" spans="1:27" ht="28.5" customHeight="1" x14ac:dyDescent="0.25">
      <c r="A617" s="5">
        <f>MAX($A$9:A615)+1</f>
        <v>437</v>
      </c>
      <c r="B617" s="5"/>
      <c r="C617" s="5"/>
      <c r="D617" s="5"/>
      <c r="E617" s="5"/>
      <c r="F617" s="4" t="s">
        <v>422</v>
      </c>
      <c r="G617" s="4" t="s">
        <v>34</v>
      </c>
      <c r="H617" s="4" t="s">
        <v>501</v>
      </c>
      <c r="I617" s="4"/>
      <c r="J617" s="4">
        <v>85</v>
      </c>
      <c r="K617" s="4">
        <v>21</v>
      </c>
      <c r="L617" s="7">
        <f t="shared" si="109"/>
        <v>1785</v>
      </c>
      <c r="M617" s="7">
        <f t="shared" si="110"/>
        <v>165.89219330855019</v>
      </c>
      <c r="N617" s="5"/>
      <c r="O617" s="4">
        <v>940</v>
      </c>
      <c r="P617" s="5"/>
      <c r="Q617" s="4">
        <v>1</v>
      </c>
      <c r="R617" s="8">
        <f t="shared" si="113"/>
        <v>1559.3866171003717</v>
      </c>
      <c r="S617" s="4">
        <v>1</v>
      </c>
      <c r="T617" s="9">
        <f t="shared" si="114"/>
        <v>1559.3866171003717</v>
      </c>
      <c r="U617" s="9">
        <f t="shared" si="105"/>
        <v>1.5593866171003716</v>
      </c>
      <c r="V617" s="5">
        <v>200</v>
      </c>
      <c r="W617" s="7">
        <f t="shared" si="115"/>
        <v>311.87732342007433</v>
      </c>
      <c r="X617" s="5"/>
      <c r="Y617" s="5"/>
      <c r="Z617" s="5"/>
      <c r="AA617" s="2">
        <f t="shared" si="116"/>
        <v>311.87732342007433</v>
      </c>
    </row>
    <row r="618" spans="1:27" ht="28.5" customHeight="1" x14ac:dyDescent="0.25">
      <c r="A618" s="5">
        <f>MAX($A$9:A617)+1</f>
        <v>438</v>
      </c>
      <c r="B618" s="5"/>
      <c r="C618" s="5"/>
      <c r="D618" s="5"/>
      <c r="E618" s="5"/>
      <c r="F618" s="4" t="s">
        <v>423</v>
      </c>
      <c r="G618" s="4" t="s">
        <v>34</v>
      </c>
      <c r="H618" s="4" t="s">
        <v>42</v>
      </c>
      <c r="I618" s="4"/>
      <c r="J618" s="4">
        <v>36</v>
      </c>
      <c r="K618" s="4">
        <v>25</v>
      </c>
      <c r="L618" s="7">
        <f t="shared" si="109"/>
        <v>900</v>
      </c>
      <c r="M618" s="7">
        <f t="shared" si="110"/>
        <v>83.643122676579921</v>
      </c>
      <c r="N618" s="5"/>
      <c r="O618" s="4">
        <v>12566</v>
      </c>
      <c r="P618" s="5"/>
      <c r="Q618" s="4">
        <v>0.6</v>
      </c>
      <c r="R618" s="8">
        <f t="shared" si="113"/>
        <v>6306.3568773234192</v>
      </c>
      <c r="S618" s="4">
        <v>1</v>
      </c>
      <c r="T618" s="9">
        <f t="shared" si="114"/>
        <v>6306.3568773234192</v>
      </c>
      <c r="U618" s="9">
        <f t="shared" si="105"/>
        <v>6.3063568773234193</v>
      </c>
      <c r="V618" s="5">
        <v>130</v>
      </c>
      <c r="W618" s="7">
        <f t="shared" si="115"/>
        <v>819.82639405204452</v>
      </c>
      <c r="X618" s="5">
        <v>250</v>
      </c>
      <c r="Y618" s="5">
        <v>100</v>
      </c>
      <c r="Z618" s="5">
        <v>250</v>
      </c>
      <c r="AA618" s="2">
        <f t="shared" si="116"/>
        <v>1419.8263940520446</v>
      </c>
    </row>
    <row r="619" spans="1:27" ht="28.5" customHeight="1" x14ac:dyDescent="0.25">
      <c r="A619" s="5">
        <f>MAX($A$9:A618)+1</f>
        <v>439</v>
      </c>
      <c r="B619" s="5"/>
      <c r="C619" s="5"/>
      <c r="D619" s="5"/>
      <c r="E619" s="5"/>
      <c r="F619" s="4" t="s">
        <v>424</v>
      </c>
      <c r="G619" s="4" t="s">
        <v>34</v>
      </c>
      <c r="H619" s="4" t="s">
        <v>42</v>
      </c>
      <c r="I619" s="4" t="s">
        <v>458</v>
      </c>
      <c r="J619" s="4">
        <v>36</v>
      </c>
      <c r="K619" s="4">
        <v>13</v>
      </c>
      <c r="L619" s="7">
        <f t="shared" si="109"/>
        <v>468</v>
      </c>
      <c r="M619" s="7">
        <f t="shared" si="110"/>
        <v>43.494423791821561</v>
      </c>
      <c r="N619" s="5"/>
      <c r="O619" s="4">
        <v>12566</v>
      </c>
      <c r="P619" s="5"/>
      <c r="Q619" s="4">
        <v>0.85</v>
      </c>
      <c r="R619" s="8">
        <f t="shared" si="113"/>
        <v>4645.6828996282529</v>
      </c>
      <c r="S619" s="4">
        <v>1</v>
      </c>
      <c r="T619" s="9">
        <f t="shared" si="114"/>
        <v>4645.6828996282529</v>
      </c>
      <c r="U619" s="9">
        <f t="shared" si="105"/>
        <v>4.6456828996282526</v>
      </c>
      <c r="V619" s="5">
        <v>130</v>
      </c>
      <c r="W619" s="7">
        <f t="shared" si="115"/>
        <v>603.93877695167282</v>
      </c>
      <c r="X619" s="5">
        <v>250</v>
      </c>
      <c r="Y619" s="5">
        <v>100</v>
      </c>
      <c r="Z619" s="5">
        <v>250</v>
      </c>
      <c r="AA619" s="2">
        <f t="shared" si="116"/>
        <v>1203.9387769516729</v>
      </c>
    </row>
    <row r="620" spans="1:27" ht="28.5" customHeight="1" x14ac:dyDescent="0.25">
      <c r="A620" s="5">
        <f>MAX($A$9:A619)+1</f>
        <v>440</v>
      </c>
      <c r="B620" s="5"/>
      <c r="C620" s="5"/>
      <c r="D620" s="5"/>
      <c r="E620" s="5"/>
      <c r="F620" s="4" t="s">
        <v>425</v>
      </c>
      <c r="G620" s="4" t="s">
        <v>34</v>
      </c>
      <c r="H620" s="4" t="s">
        <v>501</v>
      </c>
      <c r="I620" s="4"/>
      <c r="J620" s="4">
        <v>100</v>
      </c>
      <c r="K620" s="4">
        <v>34</v>
      </c>
      <c r="L620" s="7">
        <f t="shared" si="109"/>
        <v>3400</v>
      </c>
      <c r="M620" s="7">
        <f t="shared" si="110"/>
        <v>315.98513011152414</v>
      </c>
      <c r="N620" s="5"/>
      <c r="O620" s="4">
        <v>940</v>
      </c>
      <c r="P620" s="5"/>
      <c r="Q620" s="4">
        <v>1</v>
      </c>
      <c r="R620" s="8">
        <f t="shared" si="113"/>
        <v>2970.2602230483271</v>
      </c>
      <c r="S620" s="4">
        <v>1</v>
      </c>
      <c r="T620" s="9">
        <f t="shared" si="114"/>
        <v>2970.2602230483271</v>
      </c>
      <c r="U620" s="9">
        <f t="shared" si="105"/>
        <v>2.970260223048327</v>
      </c>
      <c r="V620" s="5">
        <v>200</v>
      </c>
      <c r="W620" s="7">
        <f t="shared" si="115"/>
        <v>594.05204460966536</v>
      </c>
      <c r="X620" s="5"/>
      <c r="Y620" s="5"/>
      <c r="Z620" s="5"/>
      <c r="AA620" s="2">
        <f t="shared" si="116"/>
        <v>594.05204460966536</v>
      </c>
    </row>
    <row r="621" spans="1:27" ht="28.5" customHeight="1" x14ac:dyDescent="0.25">
      <c r="A621" s="75">
        <f>MAX($A$9:A620)+1</f>
        <v>441</v>
      </c>
      <c r="B621" s="5"/>
      <c r="C621" s="5"/>
      <c r="D621" s="5"/>
      <c r="E621" s="75"/>
      <c r="F621" s="72" t="s">
        <v>487</v>
      </c>
      <c r="G621" s="72" t="s">
        <v>34</v>
      </c>
      <c r="H621" s="4" t="s">
        <v>42</v>
      </c>
      <c r="I621" s="4"/>
      <c r="J621" s="4">
        <v>13</v>
      </c>
      <c r="K621" s="4">
        <v>14</v>
      </c>
      <c r="L621" s="7">
        <f t="shared" si="109"/>
        <v>182</v>
      </c>
      <c r="M621" s="7">
        <f t="shared" si="110"/>
        <v>16.914498141263941</v>
      </c>
      <c r="N621" s="5"/>
      <c r="O621" s="4">
        <v>12566</v>
      </c>
      <c r="P621" s="5"/>
      <c r="Q621" s="4">
        <v>0.6</v>
      </c>
      <c r="R621" s="8">
        <f t="shared" si="113"/>
        <v>1275.2855018587361</v>
      </c>
      <c r="S621" s="4">
        <v>1</v>
      </c>
      <c r="T621" s="9">
        <f t="shared" si="114"/>
        <v>1275.2855018587361</v>
      </c>
      <c r="U621" s="9">
        <f t="shared" si="105"/>
        <v>1.2752855018587361</v>
      </c>
      <c r="V621" s="5">
        <v>130</v>
      </c>
      <c r="W621" s="7">
        <f t="shared" si="115"/>
        <v>165.78711524163569</v>
      </c>
      <c r="X621" s="5">
        <v>250</v>
      </c>
      <c r="Y621" s="5">
        <v>100</v>
      </c>
      <c r="Z621" s="5">
        <v>250</v>
      </c>
      <c r="AA621" s="2">
        <f t="shared" si="116"/>
        <v>765.78711524163566</v>
      </c>
    </row>
    <row r="622" spans="1:27" ht="28.5" customHeight="1" x14ac:dyDescent="0.25">
      <c r="A622" s="76"/>
      <c r="B622" s="5"/>
      <c r="C622" s="5"/>
      <c r="D622" s="5"/>
      <c r="E622" s="76"/>
      <c r="F622" s="73"/>
      <c r="G622" s="73"/>
      <c r="H622" s="4" t="s">
        <v>66</v>
      </c>
      <c r="I622" s="4"/>
      <c r="J622" s="4">
        <v>24</v>
      </c>
      <c r="K622" s="4">
        <v>13</v>
      </c>
      <c r="L622" s="7">
        <f t="shared" si="109"/>
        <v>312</v>
      </c>
      <c r="M622" s="7">
        <f t="shared" si="110"/>
        <v>28.996282527881043</v>
      </c>
      <c r="N622" s="5"/>
      <c r="O622" s="4">
        <v>8870</v>
      </c>
      <c r="P622" s="5"/>
      <c r="Q622" s="4">
        <v>0.75</v>
      </c>
      <c r="R622" s="8">
        <f t="shared" si="113"/>
        <v>1928.9776951672864</v>
      </c>
      <c r="S622" s="4">
        <v>1</v>
      </c>
      <c r="T622" s="9">
        <f t="shared" si="114"/>
        <v>1928.9776951672864</v>
      </c>
      <c r="U622" s="9">
        <f>SUM(T622/1000)</f>
        <v>1.9289776951672863</v>
      </c>
      <c r="V622" s="5">
        <v>110</v>
      </c>
      <c r="W622" s="7">
        <f t="shared" si="115"/>
        <v>212.18754646840151</v>
      </c>
      <c r="X622" s="5"/>
      <c r="Y622" s="5"/>
      <c r="Z622" s="5"/>
      <c r="AA622" s="2">
        <f>SUM(W622:Z622)</f>
        <v>212.18754646840151</v>
      </c>
    </row>
    <row r="623" spans="1:27" ht="28.5" customHeight="1" x14ac:dyDescent="0.25">
      <c r="A623" s="75">
        <f>MAX($A$9:A622)+1</f>
        <v>442</v>
      </c>
      <c r="B623" s="5"/>
      <c r="C623" s="5"/>
      <c r="D623" s="5"/>
      <c r="E623" s="75"/>
      <c r="F623" s="72" t="s">
        <v>426</v>
      </c>
      <c r="G623" s="72" t="s">
        <v>34</v>
      </c>
      <c r="H623" s="4" t="s">
        <v>42</v>
      </c>
      <c r="I623" s="4" t="s">
        <v>458</v>
      </c>
      <c r="J623" s="4">
        <v>14</v>
      </c>
      <c r="K623" s="4">
        <v>13</v>
      </c>
      <c r="L623" s="7">
        <f t="shared" si="109"/>
        <v>182</v>
      </c>
      <c r="M623" s="7">
        <f t="shared" si="110"/>
        <v>16.914498141263941</v>
      </c>
      <c r="N623" s="5"/>
      <c r="O623" s="4">
        <v>12566</v>
      </c>
      <c r="P623" s="5"/>
      <c r="Q623" s="4">
        <v>0.85</v>
      </c>
      <c r="R623" s="8">
        <f t="shared" si="113"/>
        <v>1806.6544609665427</v>
      </c>
      <c r="S623" s="4">
        <v>1</v>
      </c>
      <c r="T623" s="9">
        <f t="shared" si="114"/>
        <v>1806.6544609665427</v>
      </c>
      <c r="U623" s="9">
        <f>SUM(T623/1000)</f>
        <v>1.8066544609665427</v>
      </c>
      <c r="V623" s="5">
        <v>130</v>
      </c>
      <c r="W623" s="7">
        <f t="shared" si="115"/>
        <v>234.86507992565055</v>
      </c>
      <c r="X623" s="5">
        <v>250</v>
      </c>
      <c r="Y623" s="5">
        <v>100</v>
      </c>
      <c r="Z623" s="5">
        <v>250</v>
      </c>
      <c r="AA623" s="2">
        <f>SUM(W623:Z623)</f>
        <v>834.86507992565055</v>
      </c>
    </row>
    <row r="624" spans="1:27" ht="28.5" customHeight="1" x14ac:dyDescent="0.25">
      <c r="A624" s="76"/>
      <c r="B624" s="5"/>
      <c r="C624" s="5"/>
      <c r="D624" s="5"/>
      <c r="E624" s="76"/>
      <c r="F624" s="73"/>
      <c r="G624" s="73"/>
      <c r="H624" s="4" t="s">
        <v>56</v>
      </c>
      <c r="I624" s="4"/>
      <c r="J624" s="4">
        <v>20</v>
      </c>
      <c r="K624" s="4">
        <v>13</v>
      </c>
      <c r="L624" s="7">
        <f t="shared" si="109"/>
        <v>260</v>
      </c>
      <c r="M624" s="7">
        <f t="shared" si="110"/>
        <v>24.1635687732342</v>
      </c>
      <c r="N624" s="5"/>
      <c r="O624" s="4">
        <v>5692</v>
      </c>
      <c r="P624" s="5"/>
      <c r="Q624" s="4">
        <v>0.6</v>
      </c>
      <c r="R624" s="8">
        <f t="shared" si="113"/>
        <v>825.23420074349428</v>
      </c>
      <c r="S624" s="4">
        <v>1</v>
      </c>
      <c r="T624" s="9">
        <f t="shared" si="114"/>
        <v>825.23420074349428</v>
      </c>
      <c r="U624" s="9">
        <f>SUM(T624/1000)</f>
        <v>0.82523420074349429</v>
      </c>
      <c r="V624" s="5">
        <v>70</v>
      </c>
      <c r="W624" s="7">
        <f t="shared" si="115"/>
        <v>57.766394052044603</v>
      </c>
      <c r="X624" s="5"/>
      <c r="Y624" s="5"/>
      <c r="Z624" s="5"/>
      <c r="AA624" s="2">
        <f>SUM(W624:Z624)</f>
        <v>57.766394052044603</v>
      </c>
    </row>
    <row r="625" spans="1:27" ht="28.5" customHeight="1" x14ac:dyDescent="0.25">
      <c r="A625" s="75">
        <f>MAX($A$9:A624)+1</f>
        <v>443</v>
      </c>
      <c r="B625" s="5"/>
      <c r="C625" s="5"/>
      <c r="D625" s="5"/>
      <c r="E625" s="75"/>
      <c r="F625" s="72" t="s">
        <v>427</v>
      </c>
      <c r="G625" s="72" t="s">
        <v>34</v>
      </c>
      <c r="H625" s="4" t="s">
        <v>42</v>
      </c>
      <c r="I625" s="4"/>
      <c r="J625" s="4">
        <v>14</v>
      </c>
      <c r="K625" s="4">
        <v>13</v>
      </c>
      <c r="L625" s="7">
        <f t="shared" si="109"/>
        <v>182</v>
      </c>
      <c r="M625" s="7">
        <f t="shared" si="110"/>
        <v>16.914498141263941</v>
      </c>
      <c r="N625" s="5"/>
      <c r="O625" s="4">
        <v>12566</v>
      </c>
      <c r="P625" s="5"/>
      <c r="Q625" s="4">
        <v>0.75</v>
      </c>
      <c r="R625" s="8">
        <f t="shared" si="113"/>
        <v>1594.1068773234201</v>
      </c>
      <c r="S625" s="4">
        <v>1</v>
      </c>
      <c r="T625" s="9">
        <f t="shared" si="114"/>
        <v>1594.1068773234201</v>
      </c>
      <c r="U625" s="9">
        <f>SUM(T625/1000)</f>
        <v>1.5941068773234202</v>
      </c>
      <c r="V625" s="5">
        <v>130</v>
      </c>
      <c r="W625" s="7">
        <f t="shared" si="115"/>
        <v>207.23389405204463</v>
      </c>
      <c r="X625" s="5">
        <v>250</v>
      </c>
      <c r="Y625" s="5">
        <v>100</v>
      </c>
      <c r="Z625" s="5">
        <v>250</v>
      </c>
      <c r="AA625" s="2">
        <f>SUM(W625:Z625)</f>
        <v>807.23389405204466</v>
      </c>
    </row>
    <row r="626" spans="1:27" ht="28.5" customHeight="1" x14ac:dyDescent="0.25">
      <c r="A626" s="76"/>
      <c r="B626" s="5"/>
      <c r="C626" s="5"/>
      <c r="D626" s="5"/>
      <c r="E626" s="76"/>
      <c r="F626" s="73"/>
      <c r="G626" s="73"/>
      <c r="H626" s="4" t="s">
        <v>56</v>
      </c>
      <c r="I626" s="4"/>
      <c r="J626" s="4">
        <v>20</v>
      </c>
      <c r="K626" s="4">
        <v>13</v>
      </c>
      <c r="L626" s="7">
        <f t="shared" si="109"/>
        <v>260</v>
      </c>
      <c r="M626" s="7">
        <f t="shared" si="110"/>
        <v>24.1635687732342</v>
      </c>
      <c r="N626" s="5"/>
      <c r="O626" s="4">
        <v>5692</v>
      </c>
      <c r="P626" s="5"/>
      <c r="Q626" s="4">
        <v>0.6</v>
      </c>
      <c r="R626" s="8">
        <f t="shared" si="113"/>
        <v>825.23420074349428</v>
      </c>
      <c r="S626" s="4">
        <v>1</v>
      </c>
      <c r="T626" s="9">
        <f t="shared" si="114"/>
        <v>825.23420074349428</v>
      </c>
      <c r="U626" s="9">
        <f>SUM(T626/1000)</f>
        <v>0.82523420074349429</v>
      </c>
      <c r="V626" s="5">
        <v>70</v>
      </c>
      <c r="W626" s="7">
        <f t="shared" si="115"/>
        <v>57.766394052044603</v>
      </c>
      <c r="X626" s="5"/>
      <c r="Y626" s="5"/>
      <c r="Z626" s="5"/>
      <c r="AA626" s="2">
        <f>SUM(W626:Z626)</f>
        <v>57.766394052044603</v>
      </c>
    </row>
    <row r="627" spans="1:27" ht="28.5" customHeight="1" x14ac:dyDescent="0.25">
      <c r="A627" s="75">
        <f>MAX($A$9:A626)+1</f>
        <v>444</v>
      </c>
      <c r="B627" s="5"/>
      <c r="C627" s="5"/>
      <c r="D627" s="5"/>
      <c r="E627" s="75"/>
      <c r="F627" s="72" t="s">
        <v>428</v>
      </c>
      <c r="G627" s="72" t="s">
        <v>34</v>
      </c>
      <c r="H627" s="4" t="s">
        <v>42</v>
      </c>
      <c r="I627" s="4" t="s">
        <v>458</v>
      </c>
      <c r="J627" s="4">
        <v>19</v>
      </c>
      <c r="K627" s="4">
        <v>13</v>
      </c>
      <c r="L627" s="7">
        <f t="shared" si="109"/>
        <v>247</v>
      </c>
      <c r="M627" s="7">
        <f t="shared" si="110"/>
        <v>22.955390334572492</v>
      </c>
      <c r="N627" s="5"/>
      <c r="O627" s="4">
        <v>12566</v>
      </c>
      <c r="P627" s="5"/>
      <c r="Q627" s="4">
        <v>0.85</v>
      </c>
      <c r="R627" s="8">
        <f t="shared" si="113"/>
        <v>2451.8881970260222</v>
      </c>
      <c r="S627" s="4">
        <v>1</v>
      </c>
      <c r="T627" s="9">
        <f t="shared" si="114"/>
        <v>2451.8881970260222</v>
      </c>
      <c r="U627" s="9">
        <f t="shared" si="105"/>
        <v>2.451888197026022</v>
      </c>
      <c r="V627" s="5">
        <v>130</v>
      </c>
      <c r="W627" s="7">
        <f t="shared" si="115"/>
        <v>318.74546561338286</v>
      </c>
      <c r="X627" s="5">
        <v>250</v>
      </c>
      <c r="Y627" s="5">
        <v>100</v>
      </c>
      <c r="Z627" s="5">
        <v>250</v>
      </c>
      <c r="AA627" s="2">
        <f t="shared" si="116"/>
        <v>918.74546561338286</v>
      </c>
    </row>
    <row r="628" spans="1:27" ht="28.5" customHeight="1" x14ac:dyDescent="0.25">
      <c r="A628" s="76"/>
      <c r="B628" s="5"/>
      <c r="C628" s="5"/>
      <c r="D628" s="5"/>
      <c r="E628" s="76"/>
      <c r="F628" s="73"/>
      <c r="G628" s="73"/>
      <c r="H628" s="4" t="s">
        <v>66</v>
      </c>
      <c r="I628" s="4"/>
      <c r="J628" s="4">
        <v>19</v>
      </c>
      <c r="K628" s="4">
        <v>21</v>
      </c>
      <c r="L628" s="7">
        <f t="shared" si="109"/>
        <v>399</v>
      </c>
      <c r="M628" s="7">
        <f t="shared" si="110"/>
        <v>37.081784386617102</v>
      </c>
      <c r="N628" s="5"/>
      <c r="O628" s="4">
        <v>8870</v>
      </c>
      <c r="P628" s="5"/>
      <c r="Q628" s="4">
        <v>0.6</v>
      </c>
      <c r="R628" s="8">
        <f t="shared" si="113"/>
        <v>1973.4925650557623</v>
      </c>
      <c r="S628" s="4">
        <v>1</v>
      </c>
      <c r="T628" s="9">
        <f t="shared" si="114"/>
        <v>1973.4925650557623</v>
      </c>
      <c r="U628" s="9">
        <f t="shared" si="105"/>
        <v>1.9734925650557622</v>
      </c>
      <c r="V628" s="5">
        <v>110</v>
      </c>
      <c r="W628" s="7">
        <f t="shared" si="115"/>
        <v>217.08418215613383</v>
      </c>
      <c r="X628" s="5"/>
      <c r="Y628" s="5"/>
      <c r="Z628" s="5"/>
      <c r="AA628" s="2">
        <f t="shared" si="116"/>
        <v>217.08418215613383</v>
      </c>
    </row>
    <row r="629" spans="1:27" ht="28.5" customHeight="1" x14ac:dyDescent="0.25">
      <c r="A629" s="75">
        <f>MAX($A$9:A628)+1</f>
        <v>445</v>
      </c>
      <c r="B629" s="5"/>
      <c r="C629" s="5"/>
      <c r="D629" s="5"/>
      <c r="E629" s="75"/>
      <c r="F629" s="72" t="s">
        <v>429</v>
      </c>
      <c r="G629" s="72" t="s">
        <v>34</v>
      </c>
      <c r="H629" s="4" t="s">
        <v>42</v>
      </c>
      <c r="I629" s="4" t="s">
        <v>458</v>
      </c>
      <c r="J629" s="4">
        <v>19</v>
      </c>
      <c r="K629" s="4">
        <v>13</v>
      </c>
      <c r="L629" s="7">
        <f t="shared" si="109"/>
        <v>247</v>
      </c>
      <c r="M629" s="7">
        <f t="shared" si="110"/>
        <v>22.955390334572492</v>
      </c>
      <c r="N629" s="5"/>
      <c r="O629" s="4">
        <v>12566</v>
      </c>
      <c r="P629" s="5"/>
      <c r="Q629" s="4">
        <v>0.85</v>
      </c>
      <c r="R629" s="8">
        <f t="shared" si="113"/>
        <v>2451.8881970260222</v>
      </c>
      <c r="S629" s="4">
        <v>1</v>
      </c>
      <c r="T629" s="9">
        <f t="shared" si="114"/>
        <v>2451.8881970260222</v>
      </c>
      <c r="U629" s="9">
        <f t="shared" si="105"/>
        <v>2.451888197026022</v>
      </c>
      <c r="V629" s="5">
        <v>130</v>
      </c>
      <c r="W629" s="7">
        <f t="shared" si="115"/>
        <v>318.74546561338286</v>
      </c>
      <c r="X629" s="5">
        <v>250</v>
      </c>
      <c r="Y629" s="5">
        <v>100</v>
      </c>
      <c r="Z629" s="5">
        <v>250</v>
      </c>
      <c r="AA629" s="2">
        <f t="shared" si="116"/>
        <v>918.74546561338286</v>
      </c>
    </row>
    <row r="630" spans="1:27" ht="28.5" customHeight="1" x14ac:dyDescent="0.25">
      <c r="A630" s="76"/>
      <c r="B630" s="5"/>
      <c r="C630" s="5"/>
      <c r="D630" s="5"/>
      <c r="E630" s="76"/>
      <c r="F630" s="73"/>
      <c r="G630" s="73"/>
      <c r="H630" s="4" t="s">
        <v>56</v>
      </c>
      <c r="I630" s="4"/>
      <c r="J630" s="4">
        <v>13</v>
      </c>
      <c r="K630" s="4">
        <v>14</v>
      </c>
      <c r="L630" s="7">
        <f t="shared" si="109"/>
        <v>182</v>
      </c>
      <c r="M630" s="7">
        <f t="shared" si="110"/>
        <v>16.914498141263941</v>
      </c>
      <c r="N630" s="5"/>
      <c r="O630" s="4">
        <v>5692</v>
      </c>
      <c r="P630" s="5"/>
      <c r="Q630" s="4">
        <v>0.6</v>
      </c>
      <c r="R630" s="8">
        <f t="shared" si="113"/>
        <v>577.66394052044609</v>
      </c>
      <c r="S630" s="4">
        <v>1</v>
      </c>
      <c r="T630" s="9">
        <f t="shared" si="114"/>
        <v>577.66394052044609</v>
      </c>
      <c r="U630" s="9">
        <f t="shared" si="105"/>
        <v>0.57766394052044612</v>
      </c>
      <c r="V630" s="5">
        <v>70</v>
      </c>
      <c r="W630" s="7">
        <f t="shared" si="115"/>
        <v>40.436475836431228</v>
      </c>
      <c r="X630" s="5"/>
      <c r="Y630" s="5"/>
      <c r="Z630" s="5"/>
      <c r="AA630" s="2">
        <f t="shared" si="116"/>
        <v>40.436475836431228</v>
      </c>
    </row>
    <row r="631" spans="1:27" ht="28.5" customHeight="1" x14ac:dyDescent="0.25">
      <c r="A631" s="75">
        <f>MAX($A$9:A630)+1</f>
        <v>446</v>
      </c>
      <c r="B631" s="5"/>
      <c r="C631" s="5"/>
      <c r="D631" s="5"/>
      <c r="E631" s="75"/>
      <c r="F631" s="72" t="s">
        <v>430</v>
      </c>
      <c r="G631" s="72" t="s">
        <v>34</v>
      </c>
      <c r="H631" s="4" t="s">
        <v>42</v>
      </c>
      <c r="I631" s="4"/>
      <c r="J631" s="4">
        <v>19</v>
      </c>
      <c r="K631" s="4">
        <v>13</v>
      </c>
      <c r="L631" s="7">
        <f t="shared" si="109"/>
        <v>247</v>
      </c>
      <c r="M631" s="7">
        <f t="shared" si="110"/>
        <v>22.955390334572492</v>
      </c>
      <c r="N631" s="5"/>
      <c r="O631" s="4">
        <v>12566</v>
      </c>
      <c r="P631" s="5"/>
      <c r="Q631" s="4">
        <v>0.75</v>
      </c>
      <c r="R631" s="8">
        <f t="shared" si="113"/>
        <v>2163.4307620817845</v>
      </c>
      <c r="S631" s="4">
        <v>1</v>
      </c>
      <c r="T631" s="9">
        <f t="shared" si="114"/>
        <v>2163.4307620817845</v>
      </c>
      <c r="U631" s="9">
        <f t="shared" si="105"/>
        <v>2.1634307620817843</v>
      </c>
      <c r="V631" s="5">
        <v>130</v>
      </c>
      <c r="W631" s="7">
        <f t="shared" si="115"/>
        <v>281.24599907063197</v>
      </c>
      <c r="X631" s="5">
        <v>250</v>
      </c>
      <c r="Y631" s="5">
        <v>100</v>
      </c>
      <c r="Z631" s="5">
        <v>250</v>
      </c>
      <c r="AA631" s="2">
        <f t="shared" si="116"/>
        <v>881.24599907063202</v>
      </c>
    </row>
    <row r="632" spans="1:27" ht="28.5" customHeight="1" x14ac:dyDescent="0.25">
      <c r="A632" s="76"/>
      <c r="B632" s="5"/>
      <c r="C632" s="5"/>
      <c r="D632" s="5"/>
      <c r="E632" s="76"/>
      <c r="F632" s="73"/>
      <c r="G632" s="73"/>
      <c r="H632" s="4" t="s">
        <v>66</v>
      </c>
      <c r="I632" s="4"/>
      <c r="J632" s="4">
        <v>19</v>
      </c>
      <c r="K632" s="4">
        <v>21</v>
      </c>
      <c r="L632" s="7">
        <f t="shared" si="109"/>
        <v>399</v>
      </c>
      <c r="M632" s="7">
        <f t="shared" si="110"/>
        <v>37.081784386617102</v>
      </c>
      <c r="N632" s="5"/>
      <c r="O632" s="4">
        <v>8870</v>
      </c>
      <c r="P632" s="5"/>
      <c r="Q632" s="4">
        <v>0.6</v>
      </c>
      <c r="R632" s="8">
        <f t="shared" si="113"/>
        <v>1973.4925650557623</v>
      </c>
      <c r="S632" s="4">
        <v>1</v>
      </c>
      <c r="T632" s="9">
        <f t="shared" si="114"/>
        <v>1973.4925650557623</v>
      </c>
      <c r="U632" s="9">
        <f t="shared" si="105"/>
        <v>1.9734925650557622</v>
      </c>
      <c r="V632" s="5">
        <v>110</v>
      </c>
      <c r="W632" s="7">
        <f t="shared" si="115"/>
        <v>217.08418215613383</v>
      </c>
      <c r="X632" s="5"/>
      <c r="Y632" s="5"/>
      <c r="Z632" s="5"/>
      <c r="AA632" s="2">
        <f t="shared" si="116"/>
        <v>217.08418215613383</v>
      </c>
    </row>
    <row r="633" spans="1:27" ht="28.5" customHeight="1" x14ac:dyDescent="0.25">
      <c r="A633" s="5">
        <f>MAX($A$9:A632)+1</f>
        <v>447</v>
      </c>
      <c r="B633" s="5"/>
      <c r="C633" s="5"/>
      <c r="D633" s="5"/>
      <c r="E633" s="5"/>
      <c r="F633" s="4" t="s">
        <v>431</v>
      </c>
      <c r="G633" s="4" t="s">
        <v>34</v>
      </c>
      <c r="H633" s="4" t="s">
        <v>42</v>
      </c>
      <c r="I633" s="4" t="s">
        <v>458</v>
      </c>
      <c r="J633" s="4">
        <v>24</v>
      </c>
      <c r="K633" s="4">
        <v>12</v>
      </c>
      <c r="L633" s="7">
        <f t="shared" si="109"/>
        <v>288</v>
      </c>
      <c r="M633" s="7">
        <f t="shared" si="110"/>
        <v>26.765799256505577</v>
      </c>
      <c r="N633" s="5"/>
      <c r="O633" s="4">
        <v>12566</v>
      </c>
      <c r="P633" s="5"/>
      <c r="Q633" s="4">
        <v>0.85</v>
      </c>
      <c r="R633" s="8">
        <f t="shared" si="113"/>
        <v>2858.8817843866168</v>
      </c>
      <c r="S633" s="4">
        <v>1</v>
      </c>
      <c r="T633" s="9">
        <f t="shared" si="114"/>
        <v>2858.8817843866168</v>
      </c>
      <c r="U633" s="9">
        <f t="shared" si="105"/>
        <v>2.8588817843866168</v>
      </c>
      <c r="V633" s="5">
        <v>130</v>
      </c>
      <c r="W633" s="7">
        <f t="shared" ref="W633:W660" si="117">+U633*V633</f>
        <v>371.6546319702602</v>
      </c>
      <c r="X633" s="5">
        <v>250</v>
      </c>
      <c r="Y633" s="5">
        <v>100</v>
      </c>
      <c r="Z633" s="5">
        <v>250</v>
      </c>
      <c r="AA633" s="2">
        <f t="shared" si="116"/>
        <v>971.6546319702602</v>
      </c>
    </row>
    <row r="634" spans="1:27" ht="28.5" customHeight="1" x14ac:dyDescent="0.25">
      <c r="A634" s="5">
        <f>MAX($A$9:A633)+1</f>
        <v>448</v>
      </c>
      <c r="B634" s="5"/>
      <c r="C634" s="5"/>
      <c r="D634" s="5"/>
      <c r="E634" s="5"/>
      <c r="F634" s="4" t="s">
        <v>432</v>
      </c>
      <c r="G634" s="4" t="s">
        <v>34</v>
      </c>
      <c r="H634" s="4" t="s">
        <v>56</v>
      </c>
      <c r="I634" s="4"/>
      <c r="J634" s="4">
        <v>30</v>
      </c>
      <c r="K634" s="4">
        <v>12</v>
      </c>
      <c r="L634" s="7">
        <f t="shared" si="109"/>
        <v>360</v>
      </c>
      <c r="M634" s="7">
        <f t="shared" si="110"/>
        <v>33.457249070631974</v>
      </c>
      <c r="N634" s="5"/>
      <c r="O634" s="4">
        <v>5692</v>
      </c>
      <c r="P634" s="5"/>
      <c r="Q634" s="4">
        <v>0.6</v>
      </c>
      <c r="R634" s="8">
        <f t="shared" ref="R634:R660" si="118">SUM(M634*O634*Q634)/100</f>
        <v>1142.6319702602232</v>
      </c>
      <c r="S634" s="4">
        <v>1</v>
      </c>
      <c r="T634" s="9">
        <f t="shared" ref="T634:T660" si="119">SUM(R634*S634)</f>
        <v>1142.6319702602232</v>
      </c>
      <c r="U634" s="9">
        <f t="shared" si="105"/>
        <v>1.1426319702602232</v>
      </c>
      <c r="V634" s="5">
        <v>70</v>
      </c>
      <c r="W634" s="7">
        <f t="shared" si="117"/>
        <v>79.984237918215626</v>
      </c>
      <c r="X634" s="5">
        <v>250</v>
      </c>
      <c r="Y634" s="5">
        <v>100</v>
      </c>
      <c r="Z634" s="5">
        <v>250</v>
      </c>
      <c r="AA634" s="2">
        <f t="shared" si="116"/>
        <v>679.98423791821563</v>
      </c>
    </row>
    <row r="635" spans="1:27" ht="28.5" customHeight="1" x14ac:dyDescent="0.25">
      <c r="A635" s="5">
        <f>MAX($A$9:A634)+1</f>
        <v>449</v>
      </c>
      <c r="B635" s="5"/>
      <c r="C635" s="5"/>
      <c r="D635" s="5"/>
      <c r="E635" s="5"/>
      <c r="F635" s="4" t="s">
        <v>433</v>
      </c>
      <c r="G635" s="4" t="s">
        <v>34</v>
      </c>
      <c r="H635" s="4" t="s">
        <v>42</v>
      </c>
      <c r="I635" s="4"/>
      <c r="J635" s="4">
        <v>33</v>
      </c>
      <c r="K635" s="4">
        <v>15</v>
      </c>
      <c r="L635" s="7">
        <f t="shared" si="109"/>
        <v>495</v>
      </c>
      <c r="M635" s="7">
        <f t="shared" si="110"/>
        <v>46.003717472118957</v>
      </c>
      <c r="N635" s="5"/>
      <c r="O635" s="4">
        <v>12566</v>
      </c>
      <c r="P635" s="5"/>
      <c r="Q635" s="4">
        <v>0.7</v>
      </c>
      <c r="R635" s="8">
        <f t="shared" si="118"/>
        <v>4046.5789962825279</v>
      </c>
      <c r="S635" s="4">
        <v>1</v>
      </c>
      <c r="T635" s="9">
        <f t="shared" si="119"/>
        <v>4046.5789962825279</v>
      </c>
      <c r="U635" s="9">
        <f t="shared" si="105"/>
        <v>4.0465789962825278</v>
      </c>
      <c r="V635" s="5">
        <v>130</v>
      </c>
      <c r="W635" s="7">
        <f t="shared" si="117"/>
        <v>526.05526951672857</v>
      </c>
      <c r="X635" s="5">
        <v>250</v>
      </c>
      <c r="Y635" s="5">
        <v>100</v>
      </c>
      <c r="Z635" s="5">
        <v>250</v>
      </c>
      <c r="AA635" s="2">
        <f t="shared" si="116"/>
        <v>1126.0552695167285</v>
      </c>
    </row>
    <row r="636" spans="1:27" ht="28.5" customHeight="1" x14ac:dyDescent="0.25">
      <c r="A636" s="5">
        <f>MAX($A$9:A635)+1</f>
        <v>450</v>
      </c>
      <c r="B636" s="5"/>
      <c r="C636" s="5"/>
      <c r="D636" s="5"/>
      <c r="E636" s="5"/>
      <c r="F636" s="4" t="s">
        <v>434</v>
      </c>
      <c r="G636" s="4" t="s">
        <v>34</v>
      </c>
      <c r="H636" s="4" t="s">
        <v>389</v>
      </c>
      <c r="I636" s="4"/>
      <c r="J636" s="4">
        <v>32</v>
      </c>
      <c r="K636" s="4">
        <v>29</v>
      </c>
      <c r="L636" s="7">
        <f t="shared" si="109"/>
        <v>928</v>
      </c>
      <c r="M636" s="7">
        <f t="shared" si="110"/>
        <v>86.245353159851305</v>
      </c>
      <c r="N636" s="5"/>
      <c r="O636" s="4">
        <v>12566</v>
      </c>
      <c r="P636" s="5"/>
      <c r="Q636" s="4">
        <v>0.7</v>
      </c>
      <c r="R636" s="8">
        <f t="shared" si="118"/>
        <v>7586.3137546468397</v>
      </c>
      <c r="S636" s="4">
        <v>1</v>
      </c>
      <c r="T636" s="9">
        <f t="shared" si="119"/>
        <v>7586.3137546468397</v>
      </c>
      <c r="U636" s="9">
        <f t="shared" si="105"/>
        <v>7.5863137546468398</v>
      </c>
      <c r="V636" s="5">
        <v>130</v>
      </c>
      <c r="W636" s="7">
        <f t="shared" si="117"/>
        <v>986.22078810408914</v>
      </c>
      <c r="X636" s="5">
        <v>250</v>
      </c>
      <c r="Y636" s="5">
        <v>100</v>
      </c>
      <c r="Z636" s="5">
        <v>250</v>
      </c>
      <c r="AA636" s="2">
        <f t="shared" si="116"/>
        <v>1586.220788104089</v>
      </c>
    </row>
    <row r="637" spans="1:27" ht="28.5" customHeight="1" x14ac:dyDescent="0.25">
      <c r="A637" s="5">
        <f>MAX($A$9:A636)+1</f>
        <v>451</v>
      </c>
      <c r="B637" s="5"/>
      <c r="C637" s="5"/>
      <c r="D637" s="5"/>
      <c r="E637" s="5"/>
      <c r="F637" s="4" t="s">
        <v>435</v>
      </c>
      <c r="G637" s="4" t="s">
        <v>34</v>
      </c>
      <c r="H637" s="4" t="s">
        <v>202</v>
      </c>
      <c r="I637" s="4" t="s">
        <v>458</v>
      </c>
      <c r="J637" s="4">
        <v>45</v>
      </c>
      <c r="K637" s="4">
        <v>35</v>
      </c>
      <c r="L637" s="7">
        <f t="shared" si="109"/>
        <v>1575</v>
      </c>
      <c r="M637" s="7">
        <f t="shared" si="110"/>
        <v>146.37546468401487</v>
      </c>
      <c r="N637" s="5"/>
      <c r="O637" s="4">
        <v>15488</v>
      </c>
      <c r="P637" s="5"/>
      <c r="Q637" s="4">
        <v>0.85</v>
      </c>
      <c r="R637" s="8">
        <f t="shared" si="118"/>
        <v>19270.037174721187</v>
      </c>
      <c r="S637" s="4">
        <v>1</v>
      </c>
      <c r="T637" s="9">
        <f t="shared" si="119"/>
        <v>19270.037174721187</v>
      </c>
      <c r="U637" s="9">
        <f t="shared" si="105"/>
        <v>19.270037174721185</v>
      </c>
      <c r="V637" s="5">
        <v>170</v>
      </c>
      <c r="W637" s="7">
        <f t="shared" si="117"/>
        <v>3275.9063197026016</v>
      </c>
      <c r="X637" s="5">
        <v>250</v>
      </c>
      <c r="Y637" s="5">
        <v>100</v>
      </c>
      <c r="Z637" s="5">
        <v>250</v>
      </c>
      <c r="AA637" s="2">
        <f t="shared" si="116"/>
        <v>3875.9063197026016</v>
      </c>
    </row>
    <row r="638" spans="1:27" ht="28.5" customHeight="1" x14ac:dyDescent="0.25">
      <c r="A638" s="5">
        <f>MAX($A$9:A637)+1</f>
        <v>452</v>
      </c>
      <c r="B638" s="5"/>
      <c r="C638" s="5"/>
      <c r="D638" s="5"/>
      <c r="E638" s="5"/>
      <c r="F638" s="4" t="s">
        <v>349</v>
      </c>
      <c r="G638" s="4" t="s">
        <v>34</v>
      </c>
      <c r="H638" s="4" t="s">
        <v>389</v>
      </c>
      <c r="I638" s="4" t="s">
        <v>458</v>
      </c>
      <c r="J638" s="4">
        <v>30</v>
      </c>
      <c r="K638" s="4">
        <v>14</v>
      </c>
      <c r="L638" s="7">
        <f t="shared" si="109"/>
        <v>420</v>
      </c>
      <c r="M638" s="7">
        <f t="shared" si="110"/>
        <v>39.033457249070629</v>
      </c>
      <c r="N638" s="5"/>
      <c r="O638" s="4">
        <v>12566</v>
      </c>
      <c r="P638" s="5"/>
      <c r="Q638" s="4">
        <v>0.85</v>
      </c>
      <c r="R638" s="8">
        <f t="shared" si="118"/>
        <v>4169.2026022304826</v>
      </c>
      <c r="S638" s="4">
        <v>1</v>
      </c>
      <c r="T638" s="9">
        <f t="shared" si="119"/>
        <v>4169.2026022304826</v>
      </c>
      <c r="U638" s="9">
        <f t="shared" ref="U638:U653" si="120">SUM(T638/1000)</f>
        <v>4.1692026022304827</v>
      </c>
      <c r="V638" s="5">
        <v>130</v>
      </c>
      <c r="W638" s="7">
        <f t="shared" si="117"/>
        <v>541.99633828996275</v>
      </c>
      <c r="X638" s="5">
        <v>250</v>
      </c>
      <c r="Y638" s="5">
        <v>100</v>
      </c>
      <c r="Z638" s="5">
        <v>250</v>
      </c>
      <c r="AA638" s="2">
        <f t="shared" si="116"/>
        <v>1141.9963382899628</v>
      </c>
    </row>
    <row r="639" spans="1:27" ht="28.5" customHeight="1" x14ac:dyDescent="0.25">
      <c r="A639" s="5">
        <f>MAX($A$9:A638)+1</f>
        <v>453</v>
      </c>
      <c r="B639" s="5"/>
      <c r="C639" s="5"/>
      <c r="D639" s="5"/>
      <c r="E639" s="5"/>
      <c r="F639" s="17" t="s">
        <v>436</v>
      </c>
      <c r="G639" s="4" t="s">
        <v>34</v>
      </c>
      <c r="H639" s="4" t="s">
        <v>56</v>
      </c>
      <c r="I639" s="4"/>
      <c r="J639" s="4">
        <v>20</v>
      </c>
      <c r="K639" s="4">
        <v>15</v>
      </c>
      <c r="L639" s="7">
        <f t="shared" si="109"/>
        <v>300</v>
      </c>
      <c r="M639" s="7">
        <f t="shared" si="110"/>
        <v>27.881040892193308</v>
      </c>
      <c r="N639" s="5"/>
      <c r="O639" s="4">
        <v>5692</v>
      </c>
      <c r="P639" s="5"/>
      <c r="Q639" s="4">
        <v>0.6</v>
      </c>
      <c r="R639" s="8">
        <f t="shared" si="118"/>
        <v>952.19330855018586</v>
      </c>
      <c r="S639" s="4">
        <v>1</v>
      </c>
      <c r="T639" s="9">
        <f t="shared" si="119"/>
        <v>952.19330855018586</v>
      </c>
      <c r="U639" s="9">
        <f>SUM(T639/1000)</f>
        <v>0.95219330855018591</v>
      </c>
      <c r="V639" s="5">
        <v>70</v>
      </c>
      <c r="W639" s="7">
        <f t="shared" si="117"/>
        <v>66.653531598513013</v>
      </c>
      <c r="X639" s="5">
        <v>250</v>
      </c>
      <c r="Y639" s="5">
        <v>100</v>
      </c>
      <c r="Z639" s="5">
        <v>250</v>
      </c>
      <c r="AA639" s="2">
        <f>SUM(W639:Z639)</f>
        <v>666.65353159851304</v>
      </c>
    </row>
    <row r="640" spans="1:27" ht="28.5" customHeight="1" x14ac:dyDescent="0.25">
      <c r="A640" s="75">
        <f>MAX($A$9:A639)+1</f>
        <v>454</v>
      </c>
      <c r="B640" s="5"/>
      <c r="C640" s="5"/>
      <c r="D640" s="5"/>
      <c r="E640" s="75"/>
      <c r="F640" s="72" t="s">
        <v>437</v>
      </c>
      <c r="G640" s="72" t="s">
        <v>34</v>
      </c>
      <c r="H640" s="4" t="s">
        <v>42</v>
      </c>
      <c r="I640" s="4"/>
      <c r="J640" s="4">
        <v>20</v>
      </c>
      <c r="K640" s="4">
        <v>18</v>
      </c>
      <c r="L640" s="7">
        <f t="shared" si="109"/>
        <v>360</v>
      </c>
      <c r="M640" s="7">
        <f t="shared" si="110"/>
        <v>33.457249070631974</v>
      </c>
      <c r="N640" s="5"/>
      <c r="O640" s="4">
        <v>12566</v>
      </c>
      <c r="P640" s="5"/>
      <c r="Q640" s="4">
        <v>0.75</v>
      </c>
      <c r="R640" s="8">
        <f t="shared" si="118"/>
        <v>3153.178438661711</v>
      </c>
      <c r="S640" s="4">
        <v>1</v>
      </c>
      <c r="T640" s="9">
        <f t="shared" si="119"/>
        <v>3153.178438661711</v>
      </c>
      <c r="U640" s="9">
        <f t="shared" si="120"/>
        <v>3.153178438661711</v>
      </c>
      <c r="V640" s="5">
        <v>130</v>
      </c>
      <c r="W640" s="7">
        <f t="shared" si="117"/>
        <v>409.91319702602243</v>
      </c>
      <c r="X640" s="5">
        <v>250</v>
      </c>
      <c r="Y640" s="5">
        <v>100</v>
      </c>
      <c r="Z640" s="5">
        <v>250</v>
      </c>
      <c r="AA640" s="2">
        <f t="shared" si="116"/>
        <v>1009.9131970260224</v>
      </c>
    </row>
    <row r="641" spans="1:31" ht="28.5" customHeight="1" x14ac:dyDescent="0.25">
      <c r="A641" s="76"/>
      <c r="B641" s="5"/>
      <c r="C641" s="5"/>
      <c r="D641" s="5"/>
      <c r="E641" s="76"/>
      <c r="F641" s="73"/>
      <c r="G641" s="73"/>
      <c r="H641" s="4" t="s">
        <v>66</v>
      </c>
      <c r="I641" s="4"/>
      <c r="J641" s="4">
        <v>23</v>
      </c>
      <c r="K641" s="4">
        <v>20</v>
      </c>
      <c r="L641" s="7">
        <f t="shared" si="109"/>
        <v>460</v>
      </c>
      <c r="M641" s="7">
        <f t="shared" si="110"/>
        <v>42.750929368029738</v>
      </c>
      <c r="N641" s="5"/>
      <c r="O641" s="4">
        <v>8870</v>
      </c>
      <c r="P641" s="5"/>
      <c r="Q641" s="4">
        <v>0.6</v>
      </c>
      <c r="R641" s="8">
        <f t="shared" si="118"/>
        <v>2275.2044609665427</v>
      </c>
      <c r="S641" s="4">
        <v>1</v>
      </c>
      <c r="T641" s="9">
        <f t="shared" si="119"/>
        <v>2275.2044609665427</v>
      </c>
      <c r="U641" s="9">
        <f t="shared" si="120"/>
        <v>2.2752044609665427</v>
      </c>
      <c r="V641" s="5">
        <v>110</v>
      </c>
      <c r="W641" s="7">
        <f t="shared" si="117"/>
        <v>250.2724907063197</v>
      </c>
      <c r="X641" s="5"/>
      <c r="Y641" s="5"/>
      <c r="Z641" s="5"/>
      <c r="AA641" s="2">
        <f t="shared" si="116"/>
        <v>250.2724907063197</v>
      </c>
    </row>
    <row r="642" spans="1:31" ht="28.5" customHeight="1" x14ac:dyDescent="0.25">
      <c r="A642" s="75">
        <f>MAX($A$9:A641)+1</f>
        <v>455</v>
      </c>
      <c r="B642" s="5"/>
      <c r="C642" s="5"/>
      <c r="D642" s="5"/>
      <c r="E642" s="75"/>
      <c r="F642" s="72" t="s">
        <v>438</v>
      </c>
      <c r="G642" s="72" t="s">
        <v>34</v>
      </c>
      <c r="H642" s="4" t="s">
        <v>42</v>
      </c>
      <c r="I642" s="4"/>
      <c r="J642" s="4">
        <v>20</v>
      </c>
      <c r="K642" s="4">
        <v>18</v>
      </c>
      <c r="L642" s="7">
        <f t="shared" si="109"/>
        <v>360</v>
      </c>
      <c r="M642" s="7">
        <f t="shared" si="110"/>
        <v>33.457249070631974</v>
      </c>
      <c r="N642" s="5"/>
      <c r="O642" s="4">
        <v>12566</v>
      </c>
      <c r="P642" s="5"/>
      <c r="Q642" s="4">
        <v>0.75</v>
      </c>
      <c r="R642" s="8">
        <f t="shared" si="118"/>
        <v>3153.178438661711</v>
      </c>
      <c r="S642" s="4">
        <v>1</v>
      </c>
      <c r="T642" s="9">
        <f t="shared" si="119"/>
        <v>3153.178438661711</v>
      </c>
      <c r="U642" s="9">
        <f t="shared" si="120"/>
        <v>3.153178438661711</v>
      </c>
      <c r="V642" s="5">
        <v>130</v>
      </c>
      <c r="W642" s="7">
        <f t="shared" si="117"/>
        <v>409.91319702602243</v>
      </c>
      <c r="X642" s="5">
        <v>250</v>
      </c>
      <c r="Y642" s="5">
        <v>100</v>
      </c>
      <c r="Z642" s="5">
        <v>250</v>
      </c>
      <c r="AA642" s="2">
        <f t="shared" si="116"/>
        <v>1009.9131970260224</v>
      </c>
    </row>
    <row r="643" spans="1:31" ht="28.5" customHeight="1" x14ac:dyDescent="0.25">
      <c r="A643" s="83"/>
      <c r="B643" s="5"/>
      <c r="C643" s="5"/>
      <c r="D643" s="5"/>
      <c r="E643" s="83"/>
      <c r="F643" s="74"/>
      <c r="G643" s="74"/>
      <c r="H643" s="4" t="s">
        <v>66</v>
      </c>
      <c r="I643" s="4"/>
      <c r="J643" s="4">
        <v>23</v>
      </c>
      <c r="K643" s="4">
        <v>20</v>
      </c>
      <c r="L643" s="7">
        <f t="shared" si="109"/>
        <v>460</v>
      </c>
      <c r="M643" s="7">
        <f t="shared" si="110"/>
        <v>42.750929368029738</v>
      </c>
      <c r="N643" s="5"/>
      <c r="O643" s="4">
        <v>8870</v>
      </c>
      <c r="P643" s="5"/>
      <c r="Q643" s="4">
        <v>0.6</v>
      </c>
      <c r="R643" s="8">
        <f t="shared" si="118"/>
        <v>2275.2044609665427</v>
      </c>
      <c r="S643" s="4">
        <v>1</v>
      </c>
      <c r="T643" s="9">
        <f t="shared" si="119"/>
        <v>2275.2044609665427</v>
      </c>
      <c r="U643" s="9">
        <f t="shared" si="120"/>
        <v>2.2752044609665427</v>
      </c>
      <c r="V643" s="5">
        <v>110</v>
      </c>
      <c r="W643" s="7">
        <f t="shared" si="117"/>
        <v>250.2724907063197</v>
      </c>
      <c r="X643" s="5"/>
      <c r="Y643" s="5"/>
      <c r="Z643" s="5"/>
      <c r="AA643" s="2">
        <f t="shared" si="116"/>
        <v>250.2724907063197</v>
      </c>
    </row>
    <row r="644" spans="1:31" ht="28.5" customHeight="1" x14ac:dyDescent="0.25">
      <c r="A644" s="76"/>
      <c r="B644" s="5"/>
      <c r="C644" s="5"/>
      <c r="D644" s="5"/>
      <c r="E644" s="76"/>
      <c r="F644" s="73"/>
      <c r="G644" s="73"/>
      <c r="H644" s="4" t="s">
        <v>66</v>
      </c>
      <c r="I644" s="4"/>
      <c r="J644" s="4">
        <v>34</v>
      </c>
      <c r="K644" s="4">
        <v>20</v>
      </c>
      <c r="L644" s="7">
        <f t="shared" si="109"/>
        <v>680</v>
      </c>
      <c r="M644" s="7">
        <f t="shared" si="110"/>
        <v>63.197026022304833</v>
      </c>
      <c r="N644" s="5"/>
      <c r="O644" s="4">
        <v>8870</v>
      </c>
      <c r="P644" s="5"/>
      <c r="Q644" s="4">
        <v>0.6</v>
      </c>
      <c r="R644" s="8">
        <f t="shared" si="118"/>
        <v>3363.345724907063</v>
      </c>
      <c r="S644" s="4">
        <v>1</v>
      </c>
      <c r="T644" s="9">
        <f t="shared" si="119"/>
        <v>3363.345724907063</v>
      </c>
      <c r="U644" s="9">
        <f t="shared" si="120"/>
        <v>3.3633457249070631</v>
      </c>
      <c r="V644" s="5">
        <v>110</v>
      </c>
      <c r="W644" s="7">
        <f t="shared" si="117"/>
        <v>369.96802973977697</v>
      </c>
      <c r="X644" s="5"/>
      <c r="Y644" s="5"/>
      <c r="Z644" s="5"/>
      <c r="AA644" s="2">
        <f t="shared" si="116"/>
        <v>369.96802973977697</v>
      </c>
    </row>
    <row r="645" spans="1:31" ht="28.5" customHeight="1" x14ac:dyDescent="0.25">
      <c r="A645" s="5">
        <f>MAX($A$9:A644)+1</f>
        <v>456</v>
      </c>
      <c r="B645" s="5"/>
      <c r="C645" s="5"/>
      <c r="D645" s="5"/>
      <c r="E645" s="5"/>
      <c r="F645" s="4" t="s">
        <v>439</v>
      </c>
      <c r="G645" s="4" t="s">
        <v>34</v>
      </c>
      <c r="H645" s="4" t="s">
        <v>42</v>
      </c>
      <c r="I645" s="4"/>
      <c r="J645" s="4">
        <v>26</v>
      </c>
      <c r="K645" s="4">
        <v>20</v>
      </c>
      <c r="L645" s="7">
        <f t="shared" si="109"/>
        <v>520</v>
      </c>
      <c r="M645" s="7">
        <f t="shared" si="110"/>
        <v>48.3271375464684</v>
      </c>
      <c r="N645" s="5"/>
      <c r="O645" s="4">
        <v>12566</v>
      </c>
      <c r="P645" s="5"/>
      <c r="Q645" s="4">
        <v>0.75</v>
      </c>
      <c r="R645" s="8">
        <f t="shared" si="118"/>
        <v>4554.5910780669146</v>
      </c>
      <c r="S645" s="4">
        <v>1</v>
      </c>
      <c r="T645" s="9">
        <f t="shared" si="119"/>
        <v>4554.5910780669146</v>
      </c>
      <c r="U645" s="9">
        <f t="shared" si="120"/>
        <v>4.554591078066915</v>
      </c>
      <c r="V645" s="5">
        <v>130</v>
      </c>
      <c r="W645" s="7">
        <f t="shared" si="117"/>
        <v>592.0968401486989</v>
      </c>
      <c r="X645" s="5">
        <v>250</v>
      </c>
      <c r="Y645" s="5">
        <v>100</v>
      </c>
      <c r="Z645" s="5">
        <v>250</v>
      </c>
      <c r="AA645" s="2">
        <f t="shared" si="116"/>
        <v>1192.0968401486989</v>
      </c>
    </row>
    <row r="646" spans="1:31" ht="28.5" customHeight="1" x14ac:dyDescent="0.25">
      <c r="A646" s="5">
        <f>MAX($A$9:A645)+1</f>
        <v>457</v>
      </c>
      <c r="B646" s="5"/>
      <c r="C646" s="5"/>
      <c r="D646" s="5"/>
      <c r="E646" s="5"/>
      <c r="F646" s="4" t="s">
        <v>440</v>
      </c>
      <c r="G646" s="4"/>
      <c r="H646" s="4" t="s">
        <v>56</v>
      </c>
      <c r="I646" s="4"/>
      <c r="J646" s="4">
        <v>20</v>
      </c>
      <c r="K646" s="4">
        <v>12</v>
      </c>
      <c r="L646" s="7">
        <f t="shared" si="109"/>
        <v>240</v>
      </c>
      <c r="M646" s="7">
        <f t="shared" si="110"/>
        <v>22.304832713754646</v>
      </c>
      <c r="N646" s="5"/>
      <c r="O646" s="4">
        <v>5692</v>
      </c>
      <c r="P646" s="5"/>
      <c r="Q646" s="4">
        <v>0.75</v>
      </c>
      <c r="R646" s="8">
        <f t="shared" si="118"/>
        <v>952.19330855018586</v>
      </c>
      <c r="S646" s="4">
        <v>1</v>
      </c>
      <c r="T646" s="9">
        <f t="shared" si="119"/>
        <v>952.19330855018586</v>
      </c>
      <c r="U646" s="9">
        <f>SUM(T646/1000)</f>
        <v>0.95219330855018591</v>
      </c>
      <c r="V646" s="5">
        <v>70</v>
      </c>
      <c r="W646" s="7">
        <f t="shared" si="117"/>
        <v>66.653531598513013</v>
      </c>
      <c r="X646" s="5">
        <v>250</v>
      </c>
      <c r="Y646" s="5">
        <v>100</v>
      </c>
      <c r="Z646" s="5">
        <v>250</v>
      </c>
      <c r="AA646" s="2">
        <f>SUM(W646:Z646)</f>
        <v>666.65353159851304</v>
      </c>
    </row>
    <row r="647" spans="1:31" ht="28.5" customHeight="1" x14ac:dyDescent="0.25">
      <c r="A647" s="5">
        <f>MAX($A$9:A646)+1</f>
        <v>458</v>
      </c>
      <c r="B647" s="5"/>
      <c r="C647" s="5"/>
      <c r="D647" s="5"/>
      <c r="E647" s="5"/>
      <c r="F647" s="4" t="s">
        <v>443</v>
      </c>
      <c r="G647" s="4"/>
      <c r="H647" s="4" t="s">
        <v>66</v>
      </c>
      <c r="I647" s="4"/>
      <c r="J647" s="4">
        <v>37</v>
      </c>
      <c r="K647" s="4">
        <v>22</v>
      </c>
      <c r="L647" s="7">
        <f t="shared" si="109"/>
        <v>814</v>
      </c>
      <c r="M647" s="7">
        <f t="shared" si="110"/>
        <v>75.65055762081785</v>
      </c>
      <c r="N647" s="5"/>
      <c r="O647" s="4">
        <v>8870</v>
      </c>
      <c r="P647" s="5"/>
      <c r="Q647" s="4">
        <v>0.6</v>
      </c>
      <c r="R647" s="8">
        <f t="shared" si="118"/>
        <v>4026.1226765799256</v>
      </c>
      <c r="S647" s="4">
        <v>1</v>
      </c>
      <c r="T647" s="9">
        <f t="shared" si="119"/>
        <v>4026.1226765799256</v>
      </c>
      <c r="U647" s="9">
        <f>SUM(T647/1000)</f>
        <v>4.0261226765799254</v>
      </c>
      <c r="V647" s="5">
        <v>110</v>
      </c>
      <c r="W647" s="7">
        <f t="shared" si="117"/>
        <v>442.87349442379178</v>
      </c>
      <c r="X647" s="5">
        <v>250</v>
      </c>
      <c r="Y647" s="5">
        <v>100</v>
      </c>
      <c r="Z647" s="5">
        <v>250</v>
      </c>
      <c r="AA647" s="2">
        <f>SUM(W647:Z647)</f>
        <v>1042.8734944237917</v>
      </c>
    </row>
    <row r="648" spans="1:31" ht="28.5" customHeight="1" x14ac:dyDescent="0.25">
      <c r="A648" s="5">
        <f>MAX($A$9:A647)+1</f>
        <v>459</v>
      </c>
      <c r="B648" s="5"/>
      <c r="C648" s="5"/>
      <c r="D648" s="5"/>
      <c r="E648" s="5"/>
      <c r="F648" s="4" t="s">
        <v>441</v>
      </c>
      <c r="G648" s="4" t="s">
        <v>34</v>
      </c>
      <c r="H648" s="4" t="s">
        <v>42</v>
      </c>
      <c r="I648" s="4" t="s">
        <v>458</v>
      </c>
      <c r="J648" s="4">
        <v>23</v>
      </c>
      <c r="K648" s="4">
        <v>15</v>
      </c>
      <c r="L648" s="7">
        <f t="shared" si="109"/>
        <v>345</v>
      </c>
      <c r="M648" s="7">
        <f t="shared" si="110"/>
        <v>32.063197026022308</v>
      </c>
      <c r="N648" s="5"/>
      <c r="O648" s="4">
        <v>12566</v>
      </c>
      <c r="P648" s="5"/>
      <c r="Q648" s="4">
        <v>0.85</v>
      </c>
      <c r="R648" s="8">
        <f t="shared" si="118"/>
        <v>3424.7021375464687</v>
      </c>
      <c r="S648" s="4">
        <v>1</v>
      </c>
      <c r="T648" s="9">
        <f t="shared" si="119"/>
        <v>3424.7021375464687</v>
      </c>
      <c r="U648" s="9">
        <f t="shared" si="120"/>
        <v>3.4247021375464688</v>
      </c>
      <c r="V648" s="5">
        <v>130</v>
      </c>
      <c r="W648" s="7">
        <f t="shared" si="117"/>
        <v>445.21127788104093</v>
      </c>
      <c r="X648" s="5">
        <v>250</v>
      </c>
      <c r="Y648" s="5">
        <v>100</v>
      </c>
      <c r="Z648" s="5">
        <v>250</v>
      </c>
      <c r="AA648" s="2">
        <f t="shared" si="116"/>
        <v>1045.211277881041</v>
      </c>
    </row>
    <row r="649" spans="1:31" ht="28.5" customHeight="1" x14ac:dyDescent="0.25">
      <c r="A649" s="5">
        <f>MAX($A$9:A648)+1</f>
        <v>460</v>
      </c>
      <c r="B649" s="5"/>
      <c r="C649" s="5"/>
      <c r="D649" s="5"/>
      <c r="E649" s="5"/>
      <c r="F649" s="4" t="s">
        <v>442</v>
      </c>
      <c r="G649" s="4" t="s">
        <v>34</v>
      </c>
      <c r="H649" s="4" t="s">
        <v>42</v>
      </c>
      <c r="I649" s="4" t="s">
        <v>458</v>
      </c>
      <c r="J649" s="4">
        <v>25</v>
      </c>
      <c r="K649" s="4">
        <v>19</v>
      </c>
      <c r="L649" s="7">
        <f t="shared" si="109"/>
        <v>475</v>
      </c>
      <c r="M649" s="7">
        <f t="shared" si="110"/>
        <v>44.144981412639403</v>
      </c>
      <c r="N649" s="5"/>
      <c r="O649" s="4">
        <v>12566</v>
      </c>
      <c r="P649" s="5"/>
      <c r="Q649" s="4">
        <v>0.85</v>
      </c>
      <c r="R649" s="8">
        <f t="shared" si="118"/>
        <v>4715.1696096654268</v>
      </c>
      <c r="S649" s="4">
        <v>1</v>
      </c>
      <c r="T649" s="9">
        <f t="shared" si="119"/>
        <v>4715.1696096654268</v>
      </c>
      <c r="U649" s="9">
        <f t="shared" si="120"/>
        <v>4.715169609665427</v>
      </c>
      <c r="V649" s="5">
        <v>130</v>
      </c>
      <c r="W649" s="7">
        <f t="shared" si="117"/>
        <v>612.97204925650556</v>
      </c>
      <c r="X649" s="5">
        <v>250</v>
      </c>
      <c r="Y649" s="5">
        <v>100</v>
      </c>
      <c r="Z649" s="5">
        <v>250</v>
      </c>
      <c r="AA649" s="2">
        <f t="shared" si="116"/>
        <v>1212.9720492565057</v>
      </c>
    </row>
    <row r="650" spans="1:31" ht="28.5" customHeight="1" x14ac:dyDescent="0.25">
      <c r="A650" s="75">
        <f>MAX($A$9:A649)+1</f>
        <v>461</v>
      </c>
      <c r="B650" s="5"/>
      <c r="C650" s="5"/>
      <c r="D650" s="5"/>
      <c r="E650" s="75"/>
      <c r="F650" s="72" t="s">
        <v>444</v>
      </c>
      <c r="G650" s="72" t="s">
        <v>34</v>
      </c>
      <c r="H650" s="4" t="s">
        <v>42</v>
      </c>
      <c r="I650" s="4" t="s">
        <v>458</v>
      </c>
      <c r="J650" s="4">
        <v>25</v>
      </c>
      <c r="K650" s="4">
        <v>13</v>
      </c>
      <c r="L650" s="7">
        <f t="shared" ref="L650:L660" si="121">SUM(J650*K650)</f>
        <v>325</v>
      </c>
      <c r="M650" s="7">
        <f t="shared" ref="M650:M660" si="122">SUM(L650/10.76)</f>
        <v>30.204460966542751</v>
      </c>
      <c r="N650" s="5"/>
      <c r="O650" s="4">
        <v>12566</v>
      </c>
      <c r="P650" s="5"/>
      <c r="Q650" s="4">
        <v>0.85</v>
      </c>
      <c r="R650" s="8">
        <f t="shared" si="118"/>
        <v>3226.1686802973977</v>
      </c>
      <c r="S650" s="4">
        <v>1</v>
      </c>
      <c r="T650" s="9">
        <f t="shared" si="119"/>
        <v>3226.1686802973977</v>
      </c>
      <c r="U650" s="9">
        <f t="shared" si="120"/>
        <v>3.2261686802973979</v>
      </c>
      <c r="V650" s="5">
        <v>130</v>
      </c>
      <c r="W650" s="7">
        <f t="shared" si="117"/>
        <v>419.40192843866174</v>
      </c>
      <c r="X650" s="5">
        <v>250</v>
      </c>
      <c r="Y650" s="5">
        <v>100</v>
      </c>
      <c r="Z650" s="5">
        <v>250</v>
      </c>
      <c r="AA650" s="2">
        <f t="shared" si="116"/>
        <v>1019.4019284386618</v>
      </c>
    </row>
    <row r="651" spans="1:31" ht="28.5" customHeight="1" x14ac:dyDescent="0.25">
      <c r="A651" s="76"/>
      <c r="B651" s="5"/>
      <c r="C651" s="5"/>
      <c r="D651" s="5"/>
      <c r="E651" s="76"/>
      <c r="F651" s="73"/>
      <c r="G651" s="73"/>
      <c r="H651" s="4" t="s">
        <v>56</v>
      </c>
      <c r="I651" s="4"/>
      <c r="J651" s="4">
        <v>25</v>
      </c>
      <c r="K651" s="4">
        <v>21</v>
      </c>
      <c r="L651" s="7">
        <f t="shared" si="121"/>
        <v>525</v>
      </c>
      <c r="M651" s="7">
        <f t="shared" si="122"/>
        <v>48.791821561338288</v>
      </c>
      <c r="N651" s="5"/>
      <c r="O651" s="4">
        <v>5692</v>
      </c>
      <c r="P651" s="5"/>
      <c r="Q651" s="4">
        <v>0.6</v>
      </c>
      <c r="R651" s="8">
        <f t="shared" si="118"/>
        <v>1666.338289962825</v>
      </c>
      <c r="S651" s="4">
        <v>1</v>
      </c>
      <c r="T651" s="9">
        <f t="shared" si="119"/>
        <v>1666.338289962825</v>
      </c>
      <c r="U651" s="9">
        <f t="shared" si="120"/>
        <v>1.666338289962825</v>
      </c>
      <c r="V651" s="5">
        <v>70</v>
      </c>
      <c r="W651" s="7">
        <f t="shared" si="117"/>
        <v>116.64368029739775</v>
      </c>
      <c r="X651" s="5"/>
      <c r="Y651" s="5"/>
      <c r="Z651" s="5"/>
      <c r="AA651" s="2">
        <f t="shared" si="116"/>
        <v>116.64368029739775</v>
      </c>
    </row>
    <row r="652" spans="1:31" ht="28.5" customHeight="1" x14ac:dyDescent="0.25">
      <c r="A652" s="13">
        <v>462</v>
      </c>
      <c r="B652" s="5"/>
      <c r="C652" s="5"/>
      <c r="D652" s="5"/>
      <c r="E652" s="5"/>
      <c r="F652" s="4" t="s">
        <v>493</v>
      </c>
      <c r="G652" s="4" t="s">
        <v>34</v>
      </c>
      <c r="H652" s="4" t="s">
        <v>42</v>
      </c>
      <c r="I652" s="4" t="s">
        <v>458</v>
      </c>
      <c r="J652" s="4">
        <v>24</v>
      </c>
      <c r="K652" s="4">
        <v>14</v>
      </c>
      <c r="L652" s="7">
        <f t="shared" si="121"/>
        <v>336</v>
      </c>
      <c r="M652" s="7">
        <f t="shared" si="122"/>
        <v>31.226765799256505</v>
      </c>
      <c r="N652" s="5"/>
      <c r="O652" s="4">
        <v>12566</v>
      </c>
      <c r="P652" s="5"/>
      <c r="Q652" s="4">
        <v>0.85</v>
      </c>
      <c r="R652" s="8">
        <f t="shared" si="118"/>
        <v>3335.3620817843866</v>
      </c>
      <c r="S652" s="4">
        <v>1</v>
      </c>
      <c r="T652" s="9">
        <f t="shared" si="119"/>
        <v>3335.3620817843866</v>
      </c>
      <c r="U652" s="9">
        <f t="shared" si="120"/>
        <v>3.3353620817843868</v>
      </c>
      <c r="V652" s="5">
        <v>120</v>
      </c>
      <c r="W652" s="7">
        <f t="shared" si="117"/>
        <v>400.24344981412639</v>
      </c>
      <c r="X652" s="5">
        <v>250</v>
      </c>
      <c r="Y652" s="5">
        <v>100</v>
      </c>
      <c r="Z652" s="5">
        <v>250</v>
      </c>
      <c r="AA652" s="2">
        <f t="shared" si="116"/>
        <v>1000.2434498141264</v>
      </c>
    </row>
    <row r="653" spans="1:31" ht="28.5" customHeight="1" x14ac:dyDescent="0.25">
      <c r="A653" s="13">
        <v>463</v>
      </c>
      <c r="B653" s="5"/>
      <c r="C653" s="5"/>
      <c r="D653" s="5"/>
      <c r="E653" s="5"/>
      <c r="F653" s="4" t="s">
        <v>494</v>
      </c>
      <c r="G653" s="4" t="s">
        <v>34</v>
      </c>
      <c r="H653" s="4" t="s">
        <v>202</v>
      </c>
      <c r="I653" s="4"/>
      <c r="J653" s="4">
        <v>70</v>
      </c>
      <c r="K653" s="4">
        <v>45</v>
      </c>
      <c r="L653" s="7">
        <f t="shared" si="121"/>
        <v>3150</v>
      </c>
      <c r="M653" s="7">
        <f t="shared" si="122"/>
        <v>292.75092936802974</v>
      </c>
      <c r="N653" s="5"/>
      <c r="O653" s="4">
        <v>15488</v>
      </c>
      <c r="P653" s="5"/>
      <c r="Q653" s="4">
        <v>1</v>
      </c>
      <c r="R653" s="8">
        <f t="shared" si="118"/>
        <v>45341.263940520446</v>
      </c>
      <c r="S653" s="4">
        <v>1.2</v>
      </c>
      <c r="T653" s="9">
        <f t="shared" si="119"/>
        <v>54409.516728624534</v>
      </c>
      <c r="U653" s="9">
        <f t="shared" si="120"/>
        <v>54.409516728624531</v>
      </c>
      <c r="V653" s="5">
        <v>170</v>
      </c>
      <c r="W653" s="7">
        <f t="shared" si="117"/>
        <v>9249.61784386617</v>
      </c>
      <c r="X653" s="5"/>
      <c r="Y653" s="5">
        <v>100</v>
      </c>
      <c r="Z653" s="5">
        <v>250</v>
      </c>
      <c r="AA653" s="2">
        <f t="shared" si="116"/>
        <v>9599.61784386617</v>
      </c>
    </row>
    <row r="654" spans="1:31" ht="28.5" customHeight="1" x14ac:dyDescent="0.25">
      <c r="A654" s="13">
        <v>464</v>
      </c>
      <c r="B654" s="5"/>
      <c r="C654" s="5"/>
      <c r="D654" s="5"/>
      <c r="E654" s="5"/>
      <c r="F654" s="4" t="s">
        <v>498</v>
      </c>
      <c r="G654" s="4" t="s">
        <v>34</v>
      </c>
      <c r="H654" s="4" t="s">
        <v>35</v>
      </c>
      <c r="I654" s="4"/>
      <c r="J654" s="4">
        <v>70</v>
      </c>
      <c r="K654" s="4">
        <v>30</v>
      </c>
      <c r="L654" s="7">
        <f t="shared" si="121"/>
        <v>2100</v>
      </c>
      <c r="M654" s="7">
        <f t="shared" si="122"/>
        <v>195.16728624535315</v>
      </c>
      <c r="N654" s="5"/>
      <c r="O654" s="4">
        <v>5692</v>
      </c>
      <c r="P654" s="5"/>
      <c r="Q654" s="4">
        <v>0.75</v>
      </c>
      <c r="R654" s="8">
        <f t="shared" si="118"/>
        <v>8331.6914498141268</v>
      </c>
      <c r="S654" s="4">
        <v>1</v>
      </c>
      <c r="T654" s="9">
        <f t="shared" si="119"/>
        <v>8331.6914498141268</v>
      </c>
      <c r="U654" s="9">
        <f t="shared" ref="U654:U655" si="123">SUM(T654/1000)</f>
        <v>8.3316914498141266</v>
      </c>
      <c r="V654" s="5">
        <v>70</v>
      </c>
      <c r="W654" s="7">
        <f t="shared" si="117"/>
        <v>583.21840148698891</v>
      </c>
      <c r="X654" s="5">
        <v>250</v>
      </c>
      <c r="Y654" s="5">
        <v>100</v>
      </c>
      <c r="Z654" s="5">
        <v>250</v>
      </c>
      <c r="AA654" s="2">
        <f t="shared" ref="AA654:AA660" si="124">SUM(W654:Z654)</f>
        <v>1183.218401486989</v>
      </c>
    </row>
    <row r="655" spans="1:31" ht="28.5" customHeight="1" x14ac:dyDescent="0.25">
      <c r="A655" s="13"/>
      <c r="B655" s="5"/>
      <c r="C655" s="5"/>
      <c r="D655" s="5"/>
      <c r="E655" s="5"/>
      <c r="F655" s="4" t="s">
        <v>499</v>
      </c>
      <c r="G655" s="4" t="s">
        <v>34</v>
      </c>
      <c r="H655" s="4" t="s">
        <v>42</v>
      </c>
      <c r="I655" s="4" t="s">
        <v>458</v>
      </c>
      <c r="J655" s="4">
        <v>15</v>
      </c>
      <c r="K655" s="4">
        <v>40</v>
      </c>
      <c r="L655" s="7">
        <f t="shared" si="121"/>
        <v>600</v>
      </c>
      <c r="M655" s="7">
        <f t="shared" si="122"/>
        <v>55.762081784386616</v>
      </c>
      <c r="N655" s="5"/>
      <c r="O655" s="4">
        <v>12566</v>
      </c>
      <c r="P655" s="5"/>
      <c r="Q655" s="4">
        <v>0.9</v>
      </c>
      <c r="R655" s="8">
        <f t="shared" si="118"/>
        <v>6306.3568773234201</v>
      </c>
      <c r="S655" s="4">
        <v>1</v>
      </c>
      <c r="T655" s="9">
        <f t="shared" si="119"/>
        <v>6306.3568773234201</v>
      </c>
      <c r="U655" s="9">
        <f t="shared" si="123"/>
        <v>6.3063568773234202</v>
      </c>
      <c r="V655" s="5">
        <v>130</v>
      </c>
      <c r="W655" s="7">
        <f t="shared" si="117"/>
        <v>819.82639405204463</v>
      </c>
      <c r="X655" s="5">
        <v>250</v>
      </c>
      <c r="Y655" s="5">
        <v>100</v>
      </c>
      <c r="Z655" s="5">
        <v>1000</v>
      </c>
      <c r="AA655" s="2">
        <f t="shared" si="124"/>
        <v>2169.8263940520446</v>
      </c>
      <c r="AC655" s="57">
        <v>30</v>
      </c>
      <c r="AD655">
        <v>0</v>
      </c>
      <c r="AE655">
        <v>0</v>
      </c>
    </row>
    <row r="656" spans="1:31" ht="28.5" customHeight="1" x14ac:dyDescent="0.25">
      <c r="A656" s="13">
        <v>466</v>
      </c>
      <c r="B656" s="5"/>
      <c r="C656" s="5"/>
      <c r="D656" s="5"/>
      <c r="E656" s="5"/>
      <c r="F656" s="4" t="s">
        <v>500</v>
      </c>
      <c r="G656" s="4" t="s">
        <v>34</v>
      </c>
      <c r="H656" s="4" t="s">
        <v>554</v>
      </c>
      <c r="I656" s="4"/>
      <c r="J656" s="4">
        <v>60</v>
      </c>
      <c r="K656" s="4">
        <v>60</v>
      </c>
      <c r="L656" s="7">
        <f t="shared" si="121"/>
        <v>3600</v>
      </c>
      <c r="M656" s="7">
        <f t="shared" si="122"/>
        <v>334.57249070631968</v>
      </c>
      <c r="N656" s="5"/>
      <c r="O656" s="4">
        <v>940</v>
      </c>
      <c r="P656" s="5"/>
      <c r="Q656" s="4">
        <v>1</v>
      </c>
      <c r="R656" s="8">
        <f t="shared" si="118"/>
        <v>3144.9814126394049</v>
      </c>
      <c r="S656" s="4">
        <v>1</v>
      </c>
      <c r="T656" s="9">
        <f t="shared" si="119"/>
        <v>3144.9814126394049</v>
      </c>
      <c r="U656" s="9">
        <f t="shared" ref="U656:U660" si="125">SUM(T656/1000)</f>
        <v>3.1449814126394049</v>
      </c>
      <c r="V656" s="5">
        <v>200</v>
      </c>
      <c r="W656" s="7">
        <f t="shared" si="117"/>
        <v>628.99628252788102</v>
      </c>
      <c r="X656" s="5"/>
      <c r="Y656" s="5"/>
      <c r="Z656" s="5"/>
      <c r="AA656" s="2">
        <f t="shared" si="124"/>
        <v>628.99628252788102</v>
      </c>
      <c r="AC656" s="57">
        <v>368</v>
      </c>
      <c r="AD656">
        <v>250</v>
      </c>
      <c r="AE656">
        <v>92000</v>
      </c>
    </row>
    <row r="657" spans="1:31" ht="28.5" customHeight="1" x14ac:dyDescent="0.25">
      <c r="A657" s="13">
        <v>467</v>
      </c>
      <c r="B657" s="5"/>
      <c r="C657" s="5"/>
      <c r="D657" s="5"/>
      <c r="E657" s="5"/>
      <c r="F657" s="51" t="s">
        <v>536</v>
      </c>
      <c r="G657" s="51" t="s">
        <v>34</v>
      </c>
      <c r="H657" s="51" t="s">
        <v>56</v>
      </c>
      <c r="I657" s="4"/>
      <c r="J657" s="4">
        <v>25</v>
      </c>
      <c r="K657" s="4">
        <v>20</v>
      </c>
      <c r="L657" s="7">
        <f t="shared" si="121"/>
        <v>500</v>
      </c>
      <c r="M657" s="7">
        <f t="shared" si="122"/>
        <v>46.468401486988846</v>
      </c>
      <c r="N657" s="5"/>
      <c r="O657" s="4">
        <v>5692</v>
      </c>
      <c r="P657" s="5"/>
      <c r="Q657" s="4">
        <v>0.7</v>
      </c>
      <c r="R657" s="8">
        <f t="shared" si="118"/>
        <v>1851.4869888475835</v>
      </c>
      <c r="S657" s="4">
        <v>1</v>
      </c>
      <c r="T657" s="9">
        <f t="shared" si="119"/>
        <v>1851.4869888475835</v>
      </c>
      <c r="U657" s="9">
        <f t="shared" si="125"/>
        <v>1.8514869888475836</v>
      </c>
      <c r="V657" s="5">
        <v>70</v>
      </c>
      <c r="W657" s="7">
        <f t="shared" si="117"/>
        <v>129.60408921933086</v>
      </c>
      <c r="X657" s="5">
        <v>250</v>
      </c>
      <c r="Y657" s="5">
        <v>100</v>
      </c>
      <c r="Z657" s="5">
        <v>250</v>
      </c>
      <c r="AA657" s="2">
        <f t="shared" si="124"/>
        <v>729.60408921933083</v>
      </c>
      <c r="AC657" s="56">
        <v>64</v>
      </c>
      <c r="AD657">
        <v>1000</v>
      </c>
      <c r="AE657">
        <v>64000</v>
      </c>
    </row>
    <row r="658" spans="1:31" ht="28.5" customHeight="1" x14ac:dyDescent="0.25">
      <c r="A658" s="13">
        <v>468</v>
      </c>
      <c r="B658" s="5"/>
      <c r="C658" s="5"/>
      <c r="D658" s="5"/>
      <c r="E658" s="5"/>
      <c r="F658" s="51" t="s">
        <v>537</v>
      </c>
      <c r="G658" s="51" t="s">
        <v>34</v>
      </c>
      <c r="H658" s="51" t="s">
        <v>56</v>
      </c>
      <c r="I658" s="4"/>
      <c r="J658" s="4">
        <v>20</v>
      </c>
      <c r="K658" s="4">
        <v>20</v>
      </c>
      <c r="L658" s="7">
        <f t="shared" si="121"/>
        <v>400</v>
      </c>
      <c r="M658" s="7">
        <f t="shared" si="122"/>
        <v>37.174721189591082</v>
      </c>
      <c r="N658" s="5"/>
      <c r="O658" s="4">
        <v>5692</v>
      </c>
      <c r="P658" s="5"/>
      <c r="Q658" s="4">
        <v>0.75</v>
      </c>
      <c r="R658" s="8">
        <f t="shared" si="118"/>
        <v>1586.9888475836435</v>
      </c>
      <c r="S658" s="4">
        <v>1</v>
      </c>
      <c r="T658" s="9">
        <f t="shared" si="119"/>
        <v>1586.9888475836435</v>
      </c>
      <c r="U658" s="9">
        <f t="shared" si="125"/>
        <v>1.5869888475836436</v>
      </c>
      <c r="V658" s="5">
        <v>70</v>
      </c>
      <c r="W658" s="7">
        <f t="shared" si="117"/>
        <v>111.08921933085504</v>
      </c>
      <c r="X658" s="5">
        <v>250</v>
      </c>
      <c r="Y658" s="5">
        <v>100</v>
      </c>
      <c r="Z658" s="5">
        <v>250</v>
      </c>
      <c r="AA658" s="2">
        <f t="shared" si="124"/>
        <v>711.08921933085503</v>
      </c>
      <c r="AC658" s="57">
        <f>SUM(AC656:AC657)</f>
        <v>432</v>
      </c>
      <c r="AE658">
        <f t="shared" ref="AE658" si="126">SUM(AE656:AE657)</f>
        <v>156000</v>
      </c>
    </row>
    <row r="659" spans="1:31" ht="28.5" customHeight="1" x14ac:dyDescent="0.25">
      <c r="A659" s="13">
        <v>469</v>
      </c>
      <c r="B659" s="5"/>
      <c r="C659" s="5"/>
      <c r="D659" s="5"/>
      <c r="E659" s="5"/>
      <c r="F659" s="51" t="s">
        <v>538</v>
      </c>
      <c r="G659" s="51" t="s">
        <v>34</v>
      </c>
      <c r="H659" s="51" t="s">
        <v>56</v>
      </c>
      <c r="I659" s="4"/>
      <c r="J659" s="4">
        <v>15</v>
      </c>
      <c r="K659" s="4">
        <v>35</v>
      </c>
      <c r="L659" s="7">
        <f t="shared" si="121"/>
        <v>525</v>
      </c>
      <c r="M659" s="7">
        <f t="shared" si="122"/>
        <v>48.791821561338288</v>
      </c>
      <c r="N659" s="5"/>
      <c r="O659" s="4">
        <v>5692</v>
      </c>
      <c r="P659" s="5"/>
      <c r="Q659" s="4">
        <v>0.7</v>
      </c>
      <c r="R659" s="8">
        <f t="shared" si="118"/>
        <v>1944.0613382899628</v>
      </c>
      <c r="S659" s="4">
        <v>1</v>
      </c>
      <c r="T659" s="9">
        <f t="shared" si="119"/>
        <v>1944.0613382899628</v>
      </c>
      <c r="U659" s="9">
        <f t="shared" si="125"/>
        <v>1.9440613382899627</v>
      </c>
      <c r="V659" s="5">
        <v>70</v>
      </c>
      <c r="W659" s="7">
        <f t="shared" si="117"/>
        <v>136.08429368029738</v>
      </c>
      <c r="X659" s="5">
        <v>250</v>
      </c>
      <c r="Y659" s="5">
        <v>100</v>
      </c>
      <c r="Z659" s="5">
        <v>250</v>
      </c>
      <c r="AA659" s="2">
        <f t="shared" si="124"/>
        <v>736.08429368029738</v>
      </c>
    </row>
    <row r="660" spans="1:31" ht="28.5" customHeight="1" x14ac:dyDescent="0.25">
      <c r="A660" s="13">
        <v>470</v>
      </c>
      <c r="B660" s="5"/>
      <c r="C660" s="5"/>
      <c r="D660" s="5"/>
      <c r="E660" s="5"/>
      <c r="F660" s="52" t="s">
        <v>539</v>
      </c>
      <c r="G660" s="51" t="s">
        <v>34</v>
      </c>
      <c r="H660" s="51" t="s">
        <v>42</v>
      </c>
      <c r="I660" s="4"/>
      <c r="J660" s="52">
        <v>13</v>
      </c>
      <c r="K660" s="52">
        <v>28</v>
      </c>
      <c r="L660" s="7">
        <f t="shared" si="121"/>
        <v>364</v>
      </c>
      <c r="M660" s="7">
        <f t="shared" si="122"/>
        <v>33.828996282527882</v>
      </c>
      <c r="N660" s="5"/>
      <c r="O660" s="52">
        <v>12566</v>
      </c>
      <c r="P660" s="52"/>
      <c r="Q660" s="52">
        <v>0.75</v>
      </c>
      <c r="R660" s="8">
        <f t="shared" si="118"/>
        <v>3188.2137546468402</v>
      </c>
      <c r="S660" s="52">
        <v>1</v>
      </c>
      <c r="T660" s="9">
        <f t="shared" si="119"/>
        <v>3188.2137546468402</v>
      </c>
      <c r="U660" s="9">
        <f t="shared" si="125"/>
        <v>3.1882137546468403</v>
      </c>
      <c r="V660" s="52">
        <v>130</v>
      </c>
      <c r="W660" s="7">
        <f t="shared" si="117"/>
        <v>414.46778810408927</v>
      </c>
      <c r="X660" s="52">
        <v>250</v>
      </c>
      <c r="Y660" s="52">
        <v>100</v>
      </c>
      <c r="Z660" s="52">
        <v>250</v>
      </c>
      <c r="AA660" s="2">
        <f t="shared" si="124"/>
        <v>1014.4677881040893</v>
      </c>
    </row>
    <row r="661" spans="1:31" ht="28.5" customHeight="1" x14ac:dyDescent="0.25">
      <c r="A661" s="13">
        <v>471</v>
      </c>
      <c r="B661" s="5"/>
      <c r="C661" s="5"/>
      <c r="D661" s="5"/>
      <c r="E661" s="5"/>
      <c r="F661" s="51"/>
      <c r="G661" s="51"/>
      <c r="H661" s="51"/>
      <c r="I661" s="4"/>
      <c r="J661" s="4"/>
      <c r="K661" s="4"/>
      <c r="L661" s="7"/>
      <c r="M661" s="7"/>
      <c r="N661" s="5"/>
      <c r="O661" s="4"/>
      <c r="P661" s="5"/>
      <c r="Q661" s="4"/>
      <c r="R661" s="8"/>
      <c r="S661" s="4"/>
      <c r="T661" s="9"/>
      <c r="U661" s="9"/>
      <c r="V661" s="5"/>
      <c r="W661" s="7">
        <f>SUM(W9:W660)</f>
        <v>244718.56299693295</v>
      </c>
      <c r="X661" s="7">
        <f>SUM(X9:X660)</f>
        <v>107750</v>
      </c>
      <c r="Y661" s="7">
        <f>SUM(Y9:Y660)</f>
        <v>43200</v>
      </c>
      <c r="Z661" s="7">
        <f>SUM(Z9:Z660)</f>
        <v>156000</v>
      </c>
      <c r="AA661" s="2"/>
      <c r="AC661">
        <f>SUM(W661:Y661)</f>
        <v>395668.56299693295</v>
      </c>
      <c r="AD661">
        <v>168800</v>
      </c>
      <c r="AE661">
        <f>SUM(AC661:AD661)</f>
        <v>564468.562996933</v>
      </c>
    </row>
    <row r="662" spans="1:31" ht="28.5" customHeight="1" x14ac:dyDescent="0.25">
      <c r="A662" s="13">
        <v>472</v>
      </c>
      <c r="B662" s="5"/>
      <c r="C662" s="5"/>
      <c r="D662" s="5"/>
      <c r="E662" s="5"/>
      <c r="F662" s="51"/>
      <c r="G662" s="51"/>
      <c r="H662" s="51"/>
      <c r="I662" s="4"/>
      <c r="J662" s="4"/>
      <c r="K662" s="4"/>
      <c r="L662" s="7"/>
      <c r="M662" s="7"/>
      <c r="N662" s="5"/>
      <c r="O662" s="4"/>
      <c r="P662" s="5"/>
      <c r="Q662" s="4"/>
      <c r="R662" s="8"/>
      <c r="S662" s="4"/>
      <c r="T662" s="9"/>
      <c r="U662" s="9"/>
      <c r="V662" s="5"/>
      <c r="W662" s="7"/>
      <c r="X662" s="5"/>
      <c r="Y662" s="5"/>
      <c r="Z662" s="5"/>
      <c r="AA662" s="2"/>
    </row>
    <row r="663" spans="1:31" ht="28.5" customHeight="1" x14ac:dyDescent="0.25">
      <c r="A663" s="13">
        <v>473</v>
      </c>
      <c r="B663" s="5"/>
      <c r="C663" s="5"/>
      <c r="D663" s="5"/>
      <c r="E663" s="5"/>
      <c r="F663" s="51"/>
      <c r="G663" s="51"/>
      <c r="H663" s="51"/>
      <c r="I663" s="4"/>
      <c r="J663" s="4"/>
      <c r="K663" s="4"/>
      <c r="L663" s="7"/>
      <c r="M663" s="7"/>
      <c r="N663" s="5"/>
      <c r="O663" s="4"/>
      <c r="P663" s="5"/>
      <c r="Q663" s="4"/>
      <c r="R663" s="8"/>
      <c r="S663" s="4"/>
      <c r="T663" s="9"/>
      <c r="U663" s="9"/>
      <c r="V663" s="5"/>
      <c r="W663" s="7"/>
      <c r="X663" s="5"/>
      <c r="Y663" s="5"/>
      <c r="Z663" s="5"/>
      <c r="AA663" s="2"/>
    </row>
    <row r="664" spans="1:31" ht="28.5" customHeight="1" x14ac:dyDescent="0.25">
      <c r="A664" s="13">
        <v>474</v>
      </c>
      <c r="B664" s="5"/>
      <c r="C664" s="5"/>
      <c r="D664" s="5"/>
      <c r="E664" s="5"/>
      <c r="F664" s="51"/>
      <c r="G664" s="51"/>
      <c r="H664" s="51"/>
      <c r="I664" s="4"/>
      <c r="J664" s="4"/>
      <c r="K664" s="4"/>
      <c r="L664" s="7"/>
      <c r="M664" s="7"/>
      <c r="N664" s="5"/>
      <c r="O664" s="4"/>
      <c r="P664" s="5"/>
      <c r="Q664" s="4"/>
      <c r="R664" s="8"/>
      <c r="S664" s="4"/>
      <c r="T664" s="9"/>
      <c r="U664" s="9"/>
      <c r="V664" s="5"/>
      <c r="W664" s="7"/>
      <c r="X664" s="5"/>
      <c r="Y664" s="5"/>
      <c r="Z664" s="5"/>
      <c r="AA664" s="2"/>
    </row>
    <row r="665" spans="1:31" ht="28.5" customHeight="1" x14ac:dyDescent="0.25">
      <c r="A665" s="13">
        <v>475</v>
      </c>
      <c r="B665" s="5"/>
      <c r="C665" s="5"/>
      <c r="D665" s="5"/>
      <c r="E665" s="5"/>
      <c r="F665" s="51"/>
      <c r="G665" s="51"/>
      <c r="H665" s="51"/>
      <c r="I665" s="4"/>
      <c r="J665" s="4"/>
      <c r="K665" s="4"/>
      <c r="L665" s="7"/>
      <c r="M665" s="7"/>
      <c r="N665" s="5"/>
      <c r="O665" s="4"/>
      <c r="P665" s="5"/>
      <c r="Q665" s="4"/>
      <c r="R665" s="8"/>
      <c r="S665" s="4"/>
      <c r="T665" s="9"/>
      <c r="U665" s="9"/>
      <c r="V665" s="5"/>
      <c r="W665" s="7"/>
      <c r="X665" s="5"/>
      <c r="Y665" s="5"/>
      <c r="Z665" s="5"/>
      <c r="AA665" s="2"/>
    </row>
    <row r="666" spans="1:31" ht="28.5" customHeight="1" x14ac:dyDescent="0.25">
      <c r="A666" s="13">
        <v>476</v>
      </c>
      <c r="B666" s="5"/>
      <c r="C666" s="5"/>
      <c r="D666" s="5"/>
      <c r="E666" s="5"/>
      <c r="F666" s="51"/>
      <c r="G666" s="51"/>
      <c r="H666" s="51"/>
      <c r="I666" s="4"/>
      <c r="J666" s="4"/>
      <c r="K666" s="4"/>
      <c r="L666" s="7"/>
      <c r="M666" s="7"/>
      <c r="N666" s="5"/>
      <c r="O666" s="4"/>
      <c r="P666" s="5"/>
      <c r="Q666" s="4"/>
      <c r="R666" s="8"/>
      <c r="S666" s="4"/>
      <c r="T666" s="9"/>
      <c r="U666" s="9"/>
      <c r="V666" s="5"/>
      <c r="W666" s="7"/>
      <c r="X666" s="5"/>
      <c r="Y666" s="5"/>
      <c r="Z666" s="5"/>
      <c r="AA666" s="2"/>
    </row>
    <row r="667" spans="1:31" ht="28.5" customHeight="1" x14ac:dyDescent="0.25">
      <c r="A667" s="13">
        <v>477</v>
      </c>
      <c r="B667" s="5"/>
      <c r="C667" s="5"/>
      <c r="D667" s="5"/>
      <c r="E667" s="5"/>
      <c r="F667" s="51"/>
      <c r="G667" s="51"/>
      <c r="H667" s="51"/>
      <c r="I667" s="4"/>
      <c r="J667" s="4"/>
      <c r="K667" s="4"/>
      <c r="L667" s="7"/>
      <c r="M667" s="7"/>
      <c r="N667" s="5"/>
      <c r="O667" s="4"/>
      <c r="P667" s="5"/>
      <c r="Q667" s="4"/>
      <c r="R667" s="8"/>
      <c r="S667" s="4"/>
      <c r="T667" s="9"/>
      <c r="U667" s="9"/>
      <c r="V667" s="5"/>
      <c r="W667" s="7"/>
      <c r="X667" s="5"/>
      <c r="Y667" s="5"/>
      <c r="Z667" s="5"/>
      <c r="AA667" s="2"/>
    </row>
    <row r="668" spans="1:31" ht="28.5" customHeight="1" x14ac:dyDescent="0.25">
      <c r="A668" s="13">
        <v>478</v>
      </c>
      <c r="B668" s="5"/>
      <c r="C668" s="5"/>
      <c r="D668" s="5"/>
      <c r="E668" s="5"/>
      <c r="F668" s="51"/>
      <c r="G668" s="51"/>
      <c r="H668" s="51"/>
      <c r="I668" s="4"/>
      <c r="J668" s="4"/>
      <c r="K668" s="4"/>
      <c r="L668" s="7"/>
      <c r="M668" s="7"/>
      <c r="N668" s="5"/>
      <c r="O668" s="4"/>
      <c r="P668" s="5"/>
      <c r="Q668" s="4"/>
      <c r="R668" s="8"/>
      <c r="S668" s="4"/>
      <c r="T668" s="9"/>
      <c r="U668" s="9"/>
      <c r="V668" s="5"/>
      <c r="W668" s="7"/>
      <c r="X668" s="5"/>
      <c r="Y668" s="5"/>
      <c r="Z668" s="5"/>
      <c r="AA668" s="2"/>
    </row>
    <row r="669" spans="1:31" ht="28.5" customHeight="1" x14ac:dyDescent="0.25">
      <c r="A669" s="13">
        <v>479</v>
      </c>
      <c r="B669" s="5"/>
      <c r="C669" s="5"/>
      <c r="D669" s="5"/>
      <c r="E669" s="5"/>
      <c r="F669" s="51"/>
      <c r="G669" s="51"/>
      <c r="H669" s="51"/>
      <c r="I669" s="4"/>
      <c r="J669" s="4"/>
      <c r="K669" s="4"/>
      <c r="L669" s="7"/>
      <c r="M669" s="7"/>
      <c r="N669" s="5"/>
      <c r="O669" s="4"/>
      <c r="P669" s="5"/>
      <c r="Q669" s="4"/>
      <c r="R669" s="8"/>
      <c r="S669" s="4"/>
      <c r="T669" s="9"/>
      <c r="U669" s="9"/>
      <c r="V669" s="5"/>
      <c r="W669" s="7"/>
      <c r="X669" s="5"/>
      <c r="Y669" s="5"/>
      <c r="Z669" s="5"/>
      <c r="AA669" s="2"/>
    </row>
    <row r="670" spans="1:31" ht="28.5" customHeight="1" x14ac:dyDescent="0.25">
      <c r="A670" s="5"/>
      <c r="B670" s="5"/>
      <c r="C670" s="5"/>
      <c r="D670" s="5"/>
      <c r="E670" s="5"/>
      <c r="F670" s="111" t="s">
        <v>544</v>
      </c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3"/>
      <c r="V670" s="5"/>
      <c r="W670" s="7"/>
      <c r="X670" s="5"/>
      <c r="Y670" s="5"/>
      <c r="Z670" s="5"/>
      <c r="AA670" s="2"/>
    </row>
    <row r="676" ht="40.5" customHeight="1" x14ac:dyDescent="0.25"/>
    <row r="677" ht="18" customHeight="1" x14ac:dyDescent="0.25"/>
    <row r="678" ht="81.75" customHeight="1" x14ac:dyDescent="0.25"/>
    <row r="679" ht="29.25" customHeight="1" x14ac:dyDescent="0.25"/>
    <row r="682" ht="63" customHeight="1" x14ac:dyDescent="0.25"/>
  </sheetData>
  <mergeCells count="624">
    <mergeCell ref="A389:A390"/>
    <mergeCell ref="E389:E390"/>
    <mergeCell ref="A372:A374"/>
    <mergeCell ref="E304:E306"/>
    <mergeCell ref="A323:A324"/>
    <mergeCell ref="A314:A315"/>
    <mergeCell ref="E314:E315"/>
    <mergeCell ref="E295:E296"/>
    <mergeCell ref="A295:A296"/>
    <mergeCell ref="E297:E299"/>
    <mergeCell ref="A297:A299"/>
    <mergeCell ref="A311:A313"/>
    <mergeCell ref="E311:E313"/>
    <mergeCell ref="A360:A363"/>
    <mergeCell ref="A341:A346"/>
    <mergeCell ref="A377:A378"/>
    <mergeCell ref="E377:E378"/>
    <mergeCell ref="A304:A306"/>
    <mergeCell ref="A349:A352"/>
    <mergeCell ref="E349:E352"/>
    <mergeCell ref="A338:A339"/>
    <mergeCell ref="E338:E339"/>
    <mergeCell ref="F650:F651"/>
    <mergeCell ref="E650:E651"/>
    <mergeCell ref="A650:A651"/>
    <mergeCell ref="A43:A44"/>
    <mergeCell ref="E43:E44"/>
    <mergeCell ref="E45:E46"/>
    <mergeCell ref="A45:A46"/>
    <mergeCell ref="A66:A68"/>
    <mergeCell ref="E66:E68"/>
    <mergeCell ref="A69:A70"/>
    <mergeCell ref="A71:A72"/>
    <mergeCell ref="A81:A82"/>
    <mergeCell ref="E81:E82"/>
    <mergeCell ref="A86:A87"/>
    <mergeCell ref="E109:E111"/>
    <mergeCell ref="A183:A186"/>
    <mergeCell ref="E183:E186"/>
    <mergeCell ref="A202:A203"/>
    <mergeCell ref="A259:A260"/>
    <mergeCell ref="E259:E260"/>
    <mergeCell ref="A275:A276"/>
    <mergeCell ref="E356:E357"/>
    <mergeCell ref="A356:A357"/>
    <mergeCell ref="A385:A386"/>
    <mergeCell ref="F631:F632"/>
    <mergeCell ref="E631:E632"/>
    <mergeCell ref="A631:A632"/>
    <mergeCell ref="F640:F641"/>
    <mergeCell ref="E640:E641"/>
    <mergeCell ref="A640:A641"/>
    <mergeCell ref="F642:F644"/>
    <mergeCell ref="E642:E644"/>
    <mergeCell ref="A642:A644"/>
    <mergeCell ref="E623:E624"/>
    <mergeCell ref="A623:A624"/>
    <mergeCell ref="F625:F626"/>
    <mergeCell ref="E625:E626"/>
    <mergeCell ref="A625:A626"/>
    <mergeCell ref="F627:F628"/>
    <mergeCell ref="E627:E628"/>
    <mergeCell ref="A627:A628"/>
    <mergeCell ref="F629:F630"/>
    <mergeCell ref="E629:E630"/>
    <mergeCell ref="A629:A630"/>
    <mergeCell ref="G534:G535"/>
    <mergeCell ref="E534:E535"/>
    <mergeCell ref="A534:A535"/>
    <mergeCell ref="F534:F535"/>
    <mergeCell ref="F543:F544"/>
    <mergeCell ref="G543:G544"/>
    <mergeCell ref="E543:E544"/>
    <mergeCell ref="A543:A544"/>
    <mergeCell ref="G561:G562"/>
    <mergeCell ref="E561:E562"/>
    <mergeCell ref="A561:A562"/>
    <mergeCell ref="F561:F562"/>
    <mergeCell ref="F470:F471"/>
    <mergeCell ref="E470:E471"/>
    <mergeCell ref="A470:A471"/>
    <mergeCell ref="F472:F473"/>
    <mergeCell ref="E472:E473"/>
    <mergeCell ref="A472:A473"/>
    <mergeCell ref="F474:F475"/>
    <mergeCell ref="E474:E475"/>
    <mergeCell ref="A474:A475"/>
    <mergeCell ref="A140:A141"/>
    <mergeCell ref="F154:F155"/>
    <mergeCell ref="A154:A155"/>
    <mergeCell ref="A127:A128"/>
    <mergeCell ref="F129:F130"/>
    <mergeCell ref="A129:A130"/>
    <mergeCell ref="F137:F138"/>
    <mergeCell ref="A137:A138"/>
    <mergeCell ref="A144:A145"/>
    <mergeCell ref="E144:E145"/>
    <mergeCell ref="F144:F145"/>
    <mergeCell ref="A146:A147"/>
    <mergeCell ref="E146:E147"/>
    <mergeCell ref="F146:F147"/>
    <mergeCell ref="A142:A143"/>
    <mergeCell ref="F670:U670"/>
    <mergeCell ref="F43:F44"/>
    <mergeCell ref="B43:B44"/>
    <mergeCell ref="A599:A600"/>
    <mergeCell ref="C599:C600"/>
    <mergeCell ref="E599:E600"/>
    <mergeCell ref="F599:F600"/>
    <mergeCell ref="G599:G600"/>
    <mergeCell ref="G605:G606"/>
    <mergeCell ref="F605:F606"/>
    <mergeCell ref="E605:E606"/>
    <mergeCell ref="A605:A606"/>
    <mergeCell ref="F621:F622"/>
    <mergeCell ref="G621:G622"/>
    <mergeCell ref="E621:E622"/>
    <mergeCell ref="A621:A622"/>
    <mergeCell ref="G623:G624"/>
    <mergeCell ref="F623:F624"/>
    <mergeCell ref="A596:A597"/>
    <mergeCell ref="C596:C597"/>
    <mergeCell ref="E596:E597"/>
    <mergeCell ref="F596:F597"/>
    <mergeCell ref="G596:G597"/>
    <mergeCell ref="G569:G570"/>
    <mergeCell ref="F569:F570"/>
    <mergeCell ref="E569:E570"/>
    <mergeCell ref="A569:A570"/>
    <mergeCell ref="A563:A564"/>
    <mergeCell ref="C563:C564"/>
    <mergeCell ref="E563:E564"/>
    <mergeCell ref="F563:F564"/>
    <mergeCell ref="A559:A560"/>
    <mergeCell ref="E559:E560"/>
    <mergeCell ref="F559:F560"/>
    <mergeCell ref="A526:A527"/>
    <mergeCell ref="E526:E527"/>
    <mergeCell ref="F526:F527"/>
    <mergeCell ref="A508:A509"/>
    <mergeCell ref="E508:E509"/>
    <mergeCell ref="F508:F509"/>
    <mergeCell ref="A496:A498"/>
    <mergeCell ref="E496:E498"/>
    <mergeCell ref="F496:F498"/>
    <mergeCell ref="A499:A501"/>
    <mergeCell ref="E499:E501"/>
    <mergeCell ref="F499:F501"/>
    <mergeCell ref="A478:A479"/>
    <mergeCell ref="E478:E479"/>
    <mergeCell ref="F478:F479"/>
    <mergeCell ref="F480:F481"/>
    <mergeCell ref="E480:E481"/>
    <mergeCell ref="A480:A481"/>
    <mergeCell ref="F483:F484"/>
    <mergeCell ref="E483:E484"/>
    <mergeCell ref="A483:A484"/>
    <mergeCell ref="A454:A455"/>
    <mergeCell ref="E454:E455"/>
    <mergeCell ref="F454:F455"/>
    <mergeCell ref="A430:A431"/>
    <mergeCell ref="F430:F431"/>
    <mergeCell ref="A424:A426"/>
    <mergeCell ref="E424:E426"/>
    <mergeCell ref="F424:F426"/>
    <mergeCell ref="F427:F428"/>
    <mergeCell ref="E427:E428"/>
    <mergeCell ref="A427:A428"/>
    <mergeCell ref="E430:E431"/>
    <mergeCell ref="F418:F419"/>
    <mergeCell ref="A421:A423"/>
    <mergeCell ref="E421:E423"/>
    <mergeCell ref="F421:F423"/>
    <mergeCell ref="A415:A417"/>
    <mergeCell ref="E415:E417"/>
    <mergeCell ref="F415:F417"/>
    <mergeCell ref="A418:A419"/>
    <mergeCell ref="E418:E419"/>
    <mergeCell ref="F377:F378"/>
    <mergeCell ref="F385:F386"/>
    <mergeCell ref="E385:E386"/>
    <mergeCell ref="F412:F414"/>
    <mergeCell ref="E412:E414"/>
    <mergeCell ref="A404:A405"/>
    <mergeCell ref="E404:E405"/>
    <mergeCell ref="F404:F405"/>
    <mergeCell ref="A398:A400"/>
    <mergeCell ref="E398:E400"/>
    <mergeCell ref="F398:F400"/>
    <mergeCell ref="A401:A403"/>
    <mergeCell ref="E401:E403"/>
    <mergeCell ref="F401:F403"/>
    <mergeCell ref="A412:A414"/>
    <mergeCell ref="E406:E407"/>
    <mergeCell ref="F406:F407"/>
    <mergeCell ref="F409:F411"/>
    <mergeCell ref="E409:E411"/>
    <mergeCell ref="A393:A394"/>
    <mergeCell ref="A406:A407"/>
    <mergeCell ref="A409:A411"/>
    <mergeCell ref="E393:E394"/>
    <mergeCell ref="F389:F390"/>
    <mergeCell ref="F372:F374"/>
    <mergeCell ref="A364:A365"/>
    <mergeCell ref="E364:E365"/>
    <mergeCell ref="F364:F365"/>
    <mergeCell ref="A370:A371"/>
    <mergeCell ref="E370:E371"/>
    <mergeCell ref="F370:F371"/>
    <mergeCell ref="F366:F367"/>
    <mergeCell ref="E366:E367"/>
    <mergeCell ref="F368:F369"/>
    <mergeCell ref="E368:E369"/>
    <mergeCell ref="E372:E374"/>
    <mergeCell ref="A366:A367"/>
    <mergeCell ref="A368:A369"/>
    <mergeCell ref="A287:A288"/>
    <mergeCell ref="E287:E288"/>
    <mergeCell ref="F287:F288"/>
    <mergeCell ref="A289:A291"/>
    <mergeCell ref="E289:E291"/>
    <mergeCell ref="F289:F291"/>
    <mergeCell ref="F292:F294"/>
    <mergeCell ref="A292:A294"/>
    <mergeCell ref="E292:E294"/>
    <mergeCell ref="A251:A252"/>
    <mergeCell ref="E251:E252"/>
    <mergeCell ref="A254:A255"/>
    <mergeCell ref="A256:A257"/>
    <mergeCell ref="A243:A244"/>
    <mergeCell ref="E243:E244"/>
    <mergeCell ref="F243:F244"/>
    <mergeCell ref="F282:F283"/>
    <mergeCell ref="A266:A267"/>
    <mergeCell ref="E266:E267"/>
    <mergeCell ref="F266:F267"/>
    <mergeCell ref="A261:A262"/>
    <mergeCell ref="E261:E262"/>
    <mergeCell ref="F261:F262"/>
    <mergeCell ref="F271:F274"/>
    <mergeCell ref="E271:E274"/>
    <mergeCell ref="F275:F276"/>
    <mergeCell ref="A271:A274"/>
    <mergeCell ref="A282:A283"/>
    <mergeCell ref="A229:A230"/>
    <mergeCell ref="E229:E230"/>
    <mergeCell ref="F229:F230"/>
    <mergeCell ref="F231:F232"/>
    <mergeCell ref="E231:E232"/>
    <mergeCell ref="A220:A221"/>
    <mergeCell ref="E220:E221"/>
    <mergeCell ref="F220:F221"/>
    <mergeCell ref="A226:A227"/>
    <mergeCell ref="A231:A232"/>
    <mergeCell ref="F226:F227"/>
    <mergeCell ref="E226:E227"/>
    <mergeCell ref="A204:A206"/>
    <mergeCell ref="A217:A219"/>
    <mergeCell ref="A210:A211"/>
    <mergeCell ref="E210:E211"/>
    <mergeCell ref="F210:F211"/>
    <mergeCell ref="A212:A213"/>
    <mergeCell ref="E212:E213"/>
    <mergeCell ref="F212:F213"/>
    <mergeCell ref="F215:F216"/>
    <mergeCell ref="A215:A216"/>
    <mergeCell ref="F217:F219"/>
    <mergeCell ref="E217:E219"/>
    <mergeCell ref="A157:A158"/>
    <mergeCell ref="E157:E158"/>
    <mergeCell ref="F157:F158"/>
    <mergeCell ref="A112:A114"/>
    <mergeCell ref="E112:E114"/>
    <mergeCell ref="F112:F114"/>
    <mergeCell ref="A159:A160"/>
    <mergeCell ref="E159:E160"/>
    <mergeCell ref="F159:F160"/>
    <mergeCell ref="A148:A149"/>
    <mergeCell ref="E148:E149"/>
    <mergeCell ref="F148:F149"/>
    <mergeCell ref="A152:A153"/>
    <mergeCell ref="E152:E153"/>
    <mergeCell ref="F152:F153"/>
    <mergeCell ref="F142:F143"/>
    <mergeCell ref="F127:F128"/>
    <mergeCell ref="A115:A117"/>
    <mergeCell ref="A118:A119"/>
    <mergeCell ref="E118:E119"/>
    <mergeCell ref="F118:F119"/>
    <mergeCell ref="F125:F126"/>
    <mergeCell ref="A125:A126"/>
    <mergeCell ref="E142:E143"/>
    <mergeCell ref="B86:B87"/>
    <mergeCell ref="A88:A89"/>
    <mergeCell ref="E88:E89"/>
    <mergeCell ref="F88:F89"/>
    <mergeCell ref="A97:A98"/>
    <mergeCell ref="E97:E98"/>
    <mergeCell ref="F97:F98"/>
    <mergeCell ref="F109:F111"/>
    <mergeCell ref="A109:A111"/>
    <mergeCell ref="A95:A96"/>
    <mergeCell ref="E95:E96"/>
    <mergeCell ref="F95:F96"/>
    <mergeCell ref="A93:A94"/>
    <mergeCell ref="E93:E94"/>
    <mergeCell ref="F93:F94"/>
    <mergeCell ref="A100:A102"/>
    <mergeCell ref="E100:E102"/>
    <mergeCell ref="F100:F102"/>
    <mergeCell ref="F86:F87"/>
    <mergeCell ref="A84:A85"/>
    <mergeCell ref="E84:E85"/>
    <mergeCell ref="A50:A51"/>
    <mergeCell ref="B50:B51"/>
    <mergeCell ref="E50:E51"/>
    <mergeCell ref="F50:F51"/>
    <mergeCell ref="A52:A53"/>
    <mergeCell ref="F52:F53"/>
    <mergeCell ref="A54:A55"/>
    <mergeCell ref="B54:B55"/>
    <mergeCell ref="E54:E55"/>
    <mergeCell ref="F54:F55"/>
    <mergeCell ref="A56:A57"/>
    <mergeCell ref="B56:B57"/>
    <mergeCell ref="E56:E57"/>
    <mergeCell ref="F66:F68"/>
    <mergeCell ref="B66:B68"/>
    <mergeCell ref="E73:E74"/>
    <mergeCell ref="F73:F74"/>
    <mergeCell ref="F69:F70"/>
    <mergeCell ref="B69:B70"/>
    <mergeCell ref="F71:F72"/>
    <mergeCell ref="B71:B72"/>
    <mergeCell ref="A73:A74"/>
    <mergeCell ref="A47:A49"/>
    <mergeCell ref="B47:B49"/>
    <mergeCell ref="E47:E49"/>
    <mergeCell ref="F47:F49"/>
    <mergeCell ref="F45:F46"/>
    <mergeCell ref="B45:B46"/>
    <mergeCell ref="A75:A77"/>
    <mergeCell ref="E75:E77"/>
    <mergeCell ref="F75:F77"/>
    <mergeCell ref="B52:E53"/>
    <mergeCell ref="F56:F57"/>
    <mergeCell ref="A37:A38"/>
    <mergeCell ref="B37:B38"/>
    <mergeCell ref="E37:E38"/>
    <mergeCell ref="F37:F38"/>
    <mergeCell ref="A39:A40"/>
    <mergeCell ref="B39:B40"/>
    <mergeCell ref="E39:E40"/>
    <mergeCell ref="F39:F40"/>
    <mergeCell ref="A41:A42"/>
    <mergeCell ref="B41:B42"/>
    <mergeCell ref="E41:E42"/>
    <mergeCell ref="F41:F42"/>
    <mergeCell ref="A35:A36"/>
    <mergeCell ref="B35:B36"/>
    <mergeCell ref="D35:D36"/>
    <mergeCell ref="E35:E36"/>
    <mergeCell ref="F35:F36"/>
    <mergeCell ref="A32:A33"/>
    <mergeCell ref="B32:B33"/>
    <mergeCell ref="D32:D33"/>
    <mergeCell ref="E32:E33"/>
    <mergeCell ref="F32:F33"/>
    <mergeCell ref="A30:A31"/>
    <mergeCell ref="B30:B31"/>
    <mergeCell ref="D30:D31"/>
    <mergeCell ref="E30:E31"/>
    <mergeCell ref="F30:F31"/>
    <mergeCell ref="A28:A29"/>
    <mergeCell ref="B28:B29"/>
    <mergeCell ref="D28:D29"/>
    <mergeCell ref="E28:E29"/>
    <mergeCell ref="F28:F29"/>
    <mergeCell ref="A26:A27"/>
    <mergeCell ref="B26:B27"/>
    <mergeCell ref="D26:D27"/>
    <mergeCell ref="E26:E27"/>
    <mergeCell ref="F26:F27"/>
    <mergeCell ref="A24:A25"/>
    <mergeCell ref="B24:B25"/>
    <mergeCell ref="D24:D25"/>
    <mergeCell ref="E24:E25"/>
    <mergeCell ref="F24:F25"/>
    <mergeCell ref="A22:A23"/>
    <mergeCell ref="B22:B23"/>
    <mergeCell ref="D22:D23"/>
    <mergeCell ref="E22:E23"/>
    <mergeCell ref="F22:F23"/>
    <mergeCell ref="A19:A20"/>
    <mergeCell ref="B19:B20"/>
    <mergeCell ref="D19:D20"/>
    <mergeCell ref="E19:E20"/>
    <mergeCell ref="F19:F20"/>
    <mergeCell ref="B17:B18"/>
    <mergeCell ref="D17:D18"/>
    <mergeCell ref="E17:E18"/>
    <mergeCell ref="F17:F18"/>
    <mergeCell ref="A7:A8"/>
    <mergeCell ref="B7:B8"/>
    <mergeCell ref="C7:C8"/>
    <mergeCell ref="E7:E8"/>
    <mergeCell ref="F7:F8"/>
    <mergeCell ref="A11:A12"/>
    <mergeCell ref="B11:B12"/>
    <mergeCell ref="D11:D12"/>
    <mergeCell ref="E11:E12"/>
    <mergeCell ref="F11:F12"/>
    <mergeCell ref="A13:A14"/>
    <mergeCell ref="B13:B14"/>
    <mergeCell ref="F13:F14"/>
    <mergeCell ref="A17:A18"/>
    <mergeCell ref="A1:Y1"/>
    <mergeCell ref="A2:Y2"/>
    <mergeCell ref="A3:Y3"/>
    <mergeCell ref="A4:Y4"/>
    <mergeCell ref="A5:Y5"/>
    <mergeCell ref="A6:Y6"/>
    <mergeCell ref="R7:R8"/>
    <mergeCell ref="S7:S8"/>
    <mergeCell ref="T7:T8"/>
    <mergeCell ref="U7:U8"/>
    <mergeCell ref="V7:V8"/>
    <mergeCell ref="W7:AA7"/>
    <mergeCell ref="H7:H8"/>
    <mergeCell ref="I7:I8"/>
    <mergeCell ref="L7:L8"/>
    <mergeCell ref="M7:M8"/>
    <mergeCell ref="N7:P7"/>
    <mergeCell ref="Q7:Q8"/>
    <mergeCell ref="D7:D8"/>
    <mergeCell ref="E174:E175"/>
    <mergeCell ref="F174:F175"/>
    <mergeCell ref="G174:G175"/>
    <mergeCell ref="F177:F178"/>
    <mergeCell ref="G177:G178"/>
    <mergeCell ref="G172:G173"/>
    <mergeCell ref="E208:E209"/>
    <mergeCell ref="F183:F186"/>
    <mergeCell ref="G183:G186"/>
    <mergeCell ref="F202:F203"/>
    <mergeCell ref="E202:E203"/>
    <mergeCell ref="F204:F206"/>
    <mergeCell ref="G204:G206"/>
    <mergeCell ref="E204:E206"/>
    <mergeCell ref="F179:F180"/>
    <mergeCell ref="E172:E173"/>
    <mergeCell ref="F338:F339"/>
    <mergeCell ref="F356:F357"/>
    <mergeCell ref="F360:F363"/>
    <mergeCell ref="E360:E363"/>
    <mergeCell ref="F254:F255"/>
    <mergeCell ref="E282:E283"/>
    <mergeCell ref="F297:F299"/>
    <mergeCell ref="F295:F296"/>
    <mergeCell ref="E341:E346"/>
    <mergeCell ref="F341:F346"/>
    <mergeCell ref="F311:F313"/>
    <mergeCell ref="F314:F315"/>
    <mergeCell ref="F304:F306"/>
    <mergeCell ref="E115:E117"/>
    <mergeCell ref="F115:F117"/>
    <mergeCell ref="G115:G117"/>
    <mergeCell ref="F172:F173"/>
    <mergeCell ref="G179:G180"/>
    <mergeCell ref="F81:F82"/>
    <mergeCell ref="F140:F141"/>
    <mergeCell ref="G159:G160"/>
    <mergeCell ref="G157:G158"/>
    <mergeCell ref="G154:G155"/>
    <mergeCell ref="G152:G153"/>
    <mergeCell ref="G146:G147"/>
    <mergeCell ref="G144:G145"/>
    <mergeCell ref="G140:G141"/>
    <mergeCell ref="G142:G143"/>
    <mergeCell ref="G148:G149"/>
    <mergeCell ref="G137:G138"/>
    <mergeCell ref="G129:G130"/>
    <mergeCell ref="G169:G170"/>
    <mergeCell ref="G127:G128"/>
    <mergeCell ref="G125:G126"/>
    <mergeCell ref="G109:G111"/>
    <mergeCell ref="F169:F170"/>
    <mergeCell ref="F84:F85"/>
    <mergeCell ref="F615:F616"/>
    <mergeCell ref="A615:A616"/>
    <mergeCell ref="A169:A170"/>
    <mergeCell ref="F198:F199"/>
    <mergeCell ref="A198:A199"/>
    <mergeCell ref="F323:F324"/>
    <mergeCell ref="E323:E324"/>
    <mergeCell ref="F259:F260"/>
    <mergeCell ref="E254:E255"/>
    <mergeCell ref="F256:F257"/>
    <mergeCell ref="F251:F252"/>
    <mergeCell ref="A174:A175"/>
    <mergeCell ref="A177:A178"/>
    <mergeCell ref="A172:A173"/>
    <mergeCell ref="A208:A209"/>
    <mergeCell ref="F208:F209"/>
    <mergeCell ref="A179:A180"/>
    <mergeCell ref="E179:E180"/>
    <mergeCell ref="A358:A359"/>
    <mergeCell ref="E358:E359"/>
    <mergeCell ref="F358:F359"/>
    <mergeCell ref="F349:F350"/>
    <mergeCell ref="F351:F352"/>
    <mergeCell ref="F393:F394"/>
    <mergeCell ref="G650:G651"/>
    <mergeCell ref="G642:G644"/>
    <mergeCell ref="G640:G641"/>
    <mergeCell ref="G631:G632"/>
    <mergeCell ref="G629:G630"/>
    <mergeCell ref="G627:G628"/>
    <mergeCell ref="G625:G626"/>
    <mergeCell ref="G615:G616"/>
    <mergeCell ref="G559:G560"/>
    <mergeCell ref="G563:G564"/>
    <mergeCell ref="G526:G527"/>
    <mergeCell ref="G508:G509"/>
    <mergeCell ref="G499:G501"/>
    <mergeCell ref="G496:G498"/>
    <mergeCell ref="G483:G484"/>
    <mergeCell ref="G480:G481"/>
    <mergeCell ref="G478:G479"/>
    <mergeCell ref="G474:G475"/>
    <mergeCell ref="G472:G473"/>
    <mergeCell ref="G470:G471"/>
    <mergeCell ref="G454:G455"/>
    <mergeCell ref="G430:G431"/>
    <mergeCell ref="G427:G428"/>
    <mergeCell ref="G424:G426"/>
    <mergeCell ref="G421:G423"/>
    <mergeCell ref="G415:G417"/>
    <mergeCell ref="G418:G419"/>
    <mergeCell ref="G409:G411"/>
    <mergeCell ref="G412:G414"/>
    <mergeCell ref="G406:G407"/>
    <mergeCell ref="G401:G403"/>
    <mergeCell ref="G398:G400"/>
    <mergeCell ref="G404:G405"/>
    <mergeCell ref="G393:G394"/>
    <mergeCell ref="G389:G390"/>
    <mergeCell ref="G385:G386"/>
    <mergeCell ref="G377:G378"/>
    <mergeCell ref="G368:G369"/>
    <mergeCell ref="G366:G367"/>
    <mergeCell ref="G370:G371"/>
    <mergeCell ref="G364:G365"/>
    <mergeCell ref="G372:G374"/>
    <mergeCell ref="G360:G363"/>
    <mergeCell ref="G358:G359"/>
    <mergeCell ref="G349:G352"/>
    <mergeCell ref="G341:G346"/>
    <mergeCell ref="G338:G339"/>
    <mergeCell ref="G323:G324"/>
    <mergeCell ref="G314:G315"/>
    <mergeCell ref="G311:G313"/>
    <mergeCell ref="G304:G306"/>
    <mergeCell ref="G292:G294"/>
    <mergeCell ref="G289:G291"/>
    <mergeCell ref="G287:G288"/>
    <mergeCell ref="G295:G296"/>
    <mergeCell ref="G297:G299"/>
    <mergeCell ref="G282:G283"/>
    <mergeCell ref="G271:G274"/>
    <mergeCell ref="G266:G267"/>
    <mergeCell ref="G261:G262"/>
    <mergeCell ref="G259:G260"/>
    <mergeCell ref="G254:G255"/>
    <mergeCell ref="G256:G257"/>
    <mergeCell ref="G251:G252"/>
    <mergeCell ref="G243:G244"/>
    <mergeCell ref="G231:G232"/>
    <mergeCell ref="G229:G230"/>
    <mergeCell ref="G220:G221"/>
    <mergeCell ref="G215:G216"/>
    <mergeCell ref="G212:G213"/>
    <mergeCell ref="G210:G211"/>
    <mergeCell ref="G208:G209"/>
    <mergeCell ref="G202:G203"/>
    <mergeCell ref="G198:G199"/>
    <mergeCell ref="G226:G227"/>
    <mergeCell ref="G217:G219"/>
    <mergeCell ref="G118:G119"/>
    <mergeCell ref="G100:G102"/>
    <mergeCell ref="G95:G96"/>
    <mergeCell ref="G93:G94"/>
    <mergeCell ref="G97:G98"/>
    <mergeCell ref="G47:G49"/>
    <mergeCell ref="G41:G42"/>
    <mergeCell ref="G39:G40"/>
    <mergeCell ref="G37:G38"/>
    <mergeCell ref="G81:G82"/>
    <mergeCell ref="G56:G57"/>
    <mergeCell ref="G88:G89"/>
    <mergeCell ref="G69:G70"/>
    <mergeCell ref="G71:G72"/>
    <mergeCell ref="G73:G74"/>
    <mergeCell ref="G66:G68"/>
    <mergeCell ref="G75:G77"/>
    <mergeCell ref="G54:G55"/>
    <mergeCell ref="G52:G53"/>
    <mergeCell ref="G50:G51"/>
    <mergeCell ref="G84:G85"/>
    <mergeCell ref="G112:G114"/>
    <mergeCell ref="G24:G25"/>
    <mergeCell ref="G26:G27"/>
    <mergeCell ref="G17:G18"/>
    <mergeCell ref="G13:G14"/>
    <mergeCell ref="G11:G12"/>
    <mergeCell ref="G7:G8"/>
    <mergeCell ref="G22:G23"/>
    <mergeCell ref="G19:G20"/>
    <mergeCell ref="G45:G46"/>
    <mergeCell ref="G43:G44"/>
    <mergeCell ref="G35:G36"/>
    <mergeCell ref="G32:G33"/>
    <mergeCell ref="G28:G29"/>
    <mergeCell ref="G30:G3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14135-6808-4B88-9EDF-94597A406786}">
  <dimension ref="A8:O482"/>
  <sheetViews>
    <sheetView tabSelected="1" zoomScale="130" zoomScaleNormal="130" workbookViewId="0">
      <pane ySplit="3975" topLeftCell="A260" activePane="bottomLeft"/>
      <selection pane="bottomLeft" activeCell="N262" sqref="N262"/>
    </sheetView>
  </sheetViews>
  <sheetFormatPr defaultRowHeight="15" x14ac:dyDescent="0.25"/>
  <cols>
    <col min="1" max="1" width="6.42578125" style="71" bestFit="1" customWidth="1"/>
    <col min="2" max="2" width="24.140625" customWidth="1"/>
    <col min="3" max="3" width="11" customWidth="1"/>
    <col min="4" max="4" width="12.7109375" customWidth="1"/>
    <col min="5" max="5" width="11.28515625" customWidth="1"/>
    <col min="6" max="6" width="12.28515625" customWidth="1"/>
    <col min="7" max="7" width="14.7109375" customWidth="1"/>
    <col min="8" max="8" width="15.7109375" customWidth="1"/>
    <col min="9" max="9" width="10.42578125" customWidth="1"/>
    <col min="10" max="10" width="9.140625" customWidth="1"/>
    <col min="11" max="11" width="10.7109375" customWidth="1"/>
    <col min="12" max="12" width="12" bestFit="1" customWidth="1"/>
    <col min="13" max="13" width="16.85546875" style="64" customWidth="1"/>
    <col min="14" max="14" width="12" customWidth="1"/>
    <col min="15" max="15" width="15.140625" customWidth="1"/>
  </cols>
  <sheetData>
    <row r="8" spans="1:15" ht="16.5" x14ac:dyDescent="0.25">
      <c r="A8" s="114" t="s">
        <v>4</v>
      </c>
      <c r="B8" s="114" t="s">
        <v>450</v>
      </c>
      <c r="C8" s="117" t="s">
        <v>555</v>
      </c>
      <c r="D8" s="118"/>
      <c r="E8" s="118"/>
      <c r="F8" s="118"/>
      <c r="G8" s="119"/>
      <c r="H8" s="117" t="s">
        <v>557</v>
      </c>
      <c r="I8" s="118"/>
      <c r="J8" s="118"/>
      <c r="K8" s="118"/>
      <c r="L8" s="119"/>
      <c r="M8" s="116" t="s">
        <v>562</v>
      </c>
      <c r="N8" s="114" t="s">
        <v>560</v>
      </c>
      <c r="O8" s="114" t="s">
        <v>561</v>
      </c>
    </row>
    <row r="9" spans="1:15" ht="16.5" x14ac:dyDescent="0.25">
      <c r="A9" s="115"/>
      <c r="B9" s="115"/>
      <c r="C9" s="65" t="s">
        <v>556</v>
      </c>
      <c r="D9" s="65" t="s">
        <v>529</v>
      </c>
      <c r="E9" s="65" t="s">
        <v>530</v>
      </c>
      <c r="F9" s="65" t="s">
        <v>31</v>
      </c>
      <c r="G9" s="66" t="s">
        <v>558</v>
      </c>
      <c r="H9" s="65" t="s">
        <v>28</v>
      </c>
      <c r="I9" s="65" t="s">
        <v>29</v>
      </c>
      <c r="J9" s="65" t="s">
        <v>30</v>
      </c>
      <c r="K9" s="65" t="s">
        <v>31</v>
      </c>
      <c r="L9" s="67" t="s">
        <v>559</v>
      </c>
      <c r="M9" s="116"/>
      <c r="N9" s="115"/>
      <c r="O9" s="115"/>
    </row>
    <row r="10" spans="1:15" ht="16.5" x14ac:dyDescent="0.3">
      <c r="A10" s="70">
        <v>1</v>
      </c>
      <c r="B10" s="68" t="s">
        <v>33</v>
      </c>
      <c r="C10" s="42">
        <v>0</v>
      </c>
      <c r="D10" s="42">
        <v>0</v>
      </c>
      <c r="E10" s="42">
        <v>0</v>
      </c>
      <c r="F10" s="42">
        <v>0</v>
      </c>
      <c r="G10" s="59">
        <f>SUM(C10:F10)</f>
        <v>0</v>
      </c>
      <c r="H10" s="41">
        <v>1068</v>
      </c>
      <c r="I10" s="41">
        <v>250</v>
      </c>
      <c r="J10" s="41">
        <v>100</v>
      </c>
      <c r="K10" s="41">
        <v>250</v>
      </c>
      <c r="L10" s="61">
        <f>SUM(H10:K10)</f>
        <v>1668</v>
      </c>
      <c r="M10" s="42">
        <f>SUM(G10,L10)</f>
        <v>1668</v>
      </c>
      <c r="N10" s="41">
        <v>0</v>
      </c>
      <c r="O10" s="41">
        <f>SUM(M10-N10)</f>
        <v>1668</v>
      </c>
    </row>
    <row r="11" spans="1:15" ht="16.5" x14ac:dyDescent="0.3">
      <c r="A11" s="70">
        <v>2</v>
      </c>
      <c r="B11" s="68" t="s">
        <v>36</v>
      </c>
      <c r="C11" s="42">
        <v>0</v>
      </c>
      <c r="D11" s="42">
        <v>0</v>
      </c>
      <c r="E11" s="42">
        <v>0</v>
      </c>
      <c r="F11" s="42">
        <v>0</v>
      </c>
      <c r="G11" s="60">
        <f t="shared" ref="G11:G48" si="0">SUM(C11:F11)</f>
        <v>0</v>
      </c>
      <c r="H11" s="41">
        <v>67</v>
      </c>
      <c r="I11" s="41">
        <v>250</v>
      </c>
      <c r="J11" s="41">
        <v>100</v>
      </c>
      <c r="K11" s="69">
        <v>1000</v>
      </c>
      <c r="L11" s="61">
        <f t="shared" ref="L11:L74" si="1">SUM(H11:K11)</f>
        <v>1417</v>
      </c>
      <c r="M11" s="42">
        <f t="shared" ref="M11:M68" si="2">SUM(G11,L11)</f>
        <v>1417</v>
      </c>
      <c r="N11" s="41">
        <v>417</v>
      </c>
      <c r="O11" s="41">
        <f t="shared" ref="O11:O18" si="3">SUM(M11-N11)</f>
        <v>1000</v>
      </c>
    </row>
    <row r="12" spans="1:15" ht="16.5" x14ac:dyDescent="0.3">
      <c r="A12" s="70">
        <v>3</v>
      </c>
      <c r="B12" s="68" t="s">
        <v>37</v>
      </c>
      <c r="C12" s="42">
        <v>0</v>
      </c>
      <c r="D12" s="42">
        <v>0</v>
      </c>
      <c r="E12" s="42">
        <v>0</v>
      </c>
      <c r="F12" s="42">
        <v>0</v>
      </c>
      <c r="G12" s="60">
        <f t="shared" si="0"/>
        <v>0</v>
      </c>
      <c r="H12" s="41">
        <v>1177</v>
      </c>
      <c r="I12" s="41">
        <v>250</v>
      </c>
      <c r="J12" s="41">
        <v>100</v>
      </c>
      <c r="K12" s="69">
        <v>1000</v>
      </c>
      <c r="L12" s="61">
        <f t="shared" si="1"/>
        <v>2527</v>
      </c>
      <c r="M12" s="42">
        <f t="shared" si="2"/>
        <v>2527</v>
      </c>
      <c r="N12" s="41">
        <v>2227</v>
      </c>
      <c r="O12" s="41">
        <f t="shared" si="3"/>
        <v>300</v>
      </c>
    </row>
    <row r="13" spans="1:15" ht="16.5" x14ac:dyDescent="0.3">
      <c r="A13" s="70">
        <v>4</v>
      </c>
      <c r="B13" s="68" t="s">
        <v>38</v>
      </c>
      <c r="C13" s="41">
        <v>0</v>
      </c>
      <c r="D13" s="41">
        <v>0</v>
      </c>
      <c r="E13" s="41">
        <v>0</v>
      </c>
      <c r="F13" s="41">
        <v>0</v>
      </c>
      <c r="G13" s="58">
        <f t="shared" si="0"/>
        <v>0</v>
      </c>
      <c r="H13" s="41">
        <v>1177</v>
      </c>
      <c r="I13" s="41">
        <v>250</v>
      </c>
      <c r="J13" s="41">
        <v>100</v>
      </c>
      <c r="K13" s="41">
        <v>250</v>
      </c>
      <c r="L13" s="61">
        <f t="shared" si="1"/>
        <v>1777</v>
      </c>
      <c r="M13" s="42">
        <f t="shared" si="2"/>
        <v>1777</v>
      </c>
      <c r="N13" s="41">
        <v>1777</v>
      </c>
      <c r="O13" s="41">
        <f t="shared" si="3"/>
        <v>0</v>
      </c>
    </row>
    <row r="14" spans="1:15" ht="16.5" x14ac:dyDescent="0.3">
      <c r="A14" s="70">
        <v>5</v>
      </c>
      <c r="B14" s="68" t="s">
        <v>39</v>
      </c>
      <c r="C14" s="41">
        <v>0</v>
      </c>
      <c r="D14" s="41">
        <v>0</v>
      </c>
      <c r="E14" s="41">
        <v>0</v>
      </c>
      <c r="F14" s="41">
        <v>0</v>
      </c>
      <c r="G14" s="60">
        <f t="shared" si="0"/>
        <v>0</v>
      </c>
      <c r="H14" s="41">
        <v>143</v>
      </c>
      <c r="I14" s="41">
        <v>250</v>
      </c>
      <c r="J14" s="41">
        <v>100</v>
      </c>
      <c r="K14" s="41">
        <v>250</v>
      </c>
      <c r="L14" s="61">
        <f t="shared" si="1"/>
        <v>743</v>
      </c>
      <c r="M14" s="42">
        <f t="shared" si="2"/>
        <v>743</v>
      </c>
      <c r="N14" s="41">
        <v>743</v>
      </c>
      <c r="O14" s="41">
        <f t="shared" si="3"/>
        <v>0</v>
      </c>
    </row>
    <row r="15" spans="1:15" ht="16.5" x14ac:dyDescent="0.3">
      <c r="A15" s="70">
        <v>6</v>
      </c>
      <c r="B15" s="68" t="s">
        <v>40</v>
      </c>
      <c r="C15" s="41">
        <v>0</v>
      </c>
      <c r="D15" s="41">
        <v>0</v>
      </c>
      <c r="E15" s="41">
        <v>0</v>
      </c>
      <c r="F15" s="41">
        <v>0</v>
      </c>
      <c r="G15" s="60">
        <f t="shared" si="0"/>
        <v>0</v>
      </c>
      <c r="H15" s="41">
        <v>348</v>
      </c>
      <c r="I15" s="41">
        <v>250</v>
      </c>
      <c r="J15" s="41">
        <v>100</v>
      </c>
      <c r="K15" s="41">
        <v>250</v>
      </c>
      <c r="L15" s="61">
        <f t="shared" si="1"/>
        <v>948</v>
      </c>
      <c r="M15" s="42">
        <f t="shared" si="2"/>
        <v>948</v>
      </c>
      <c r="N15" s="41">
        <v>948</v>
      </c>
      <c r="O15" s="41">
        <f t="shared" si="3"/>
        <v>0</v>
      </c>
    </row>
    <row r="16" spans="1:15" ht="16.5" x14ac:dyDescent="0.3">
      <c r="A16" s="70">
        <v>7</v>
      </c>
      <c r="B16" s="68" t="s">
        <v>41</v>
      </c>
      <c r="C16" s="41">
        <v>0</v>
      </c>
      <c r="D16" s="41">
        <v>0</v>
      </c>
      <c r="E16" s="41">
        <v>0</v>
      </c>
      <c r="F16" s="41">
        <v>0</v>
      </c>
      <c r="G16" s="60">
        <f t="shared" si="0"/>
        <v>0</v>
      </c>
      <c r="H16" s="41">
        <v>486</v>
      </c>
      <c r="I16" s="41">
        <v>250</v>
      </c>
      <c r="J16" s="41">
        <v>100</v>
      </c>
      <c r="K16" s="41">
        <v>250</v>
      </c>
      <c r="L16" s="61">
        <f t="shared" si="1"/>
        <v>1086</v>
      </c>
      <c r="M16" s="42">
        <f t="shared" si="2"/>
        <v>1086</v>
      </c>
      <c r="N16" s="41">
        <v>1086</v>
      </c>
      <c r="O16" s="41">
        <f t="shared" si="3"/>
        <v>0</v>
      </c>
    </row>
    <row r="17" spans="1:15" ht="16.5" x14ac:dyDescent="0.3">
      <c r="A17" s="70">
        <v>8</v>
      </c>
      <c r="B17" s="68" t="s">
        <v>43</v>
      </c>
      <c r="C17" s="41">
        <v>0</v>
      </c>
      <c r="D17" s="41">
        <v>0</v>
      </c>
      <c r="E17" s="41">
        <v>0</v>
      </c>
      <c r="F17" s="41">
        <v>1900</v>
      </c>
      <c r="G17" s="60">
        <f t="shared" si="0"/>
        <v>1900</v>
      </c>
      <c r="H17" s="41">
        <v>523</v>
      </c>
      <c r="I17" s="41">
        <v>250</v>
      </c>
      <c r="J17" s="41">
        <v>100</v>
      </c>
      <c r="K17" s="69">
        <v>1000</v>
      </c>
      <c r="L17" s="61">
        <f t="shared" si="1"/>
        <v>1873</v>
      </c>
      <c r="M17" s="42">
        <f t="shared" si="2"/>
        <v>3773</v>
      </c>
      <c r="N17" s="41">
        <v>873</v>
      </c>
      <c r="O17" s="41">
        <v>2900</v>
      </c>
    </row>
    <row r="18" spans="1:15" ht="16.5" x14ac:dyDescent="0.3">
      <c r="A18" s="70">
        <v>9</v>
      </c>
      <c r="B18" s="68" t="s">
        <v>44</v>
      </c>
      <c r="C18" s="41">
        <v>0</v>
      </c>
      <c r="D18" s="41">
        <v>0</v>
      </c>
      <c r="E18" s="41">
        <v>0</v>
      </c>
      <c r="F18" s="41">
        <v>0</v>
      </c>
      <c r="G18" s="60">
        <f t="shared" si="0"/>
        <v>0</v>
      </c>
      <c r="H18" s="41">
        <v>160</v>
      </c>
      <c r="I18" s="41">
        <v>250</v>
      </c>
      <c r="J18" s="41">
        <v>100</v>
      </c>
      <c r="K18" s="41">
        <v>250</v>
      </c>
      <c r="L18" s="61">
        <f t="shared" si="1"/>
        <v>760</v>
      </c>
      <c r="M18" s="42">
        <f t="shared" si="2"/>
        <v>760</v>
      </c>
      <c r="N18" s="41">
        <v>760</v>
      </c>
      <c r="O18" s="41">
        <f t="shared" si="3"/>
        <v>0</v>
      </c>
    </row>
    <row r="19" spans="1:15" ht="16.5" x14ac:dyDescent="0.3">
      <c r="A19" s="70">
        <v>10</v>
      </c>
      <c r="B19" s="68" t="s">
        <v>46</v>
      </c>
      <c r="C19" s="41">
        <v>0</v>
      </c>
      <c r="D19" s="41">
        <v>0</v>
      </c>
      <c r="E19" s="41">
        <v>0</v>
      </c>
      <c r="F19" s="41">
        <v>0</v>
      </c>
      <c r="G19" s="60">
        <f t="shared" si="0"/>
        <v>0</v>
      </c>
      <c r="H19" s="41">
        <v>670</v>
      </c>
      <c r="I19" s="41">
        <v>250</v>
      </c>
      <c r="J19" s="41">
        <v>100</v>
      </c>
      <c r="K19" s="41">
        <v>250</v>
      </c>
      <c r="L19" s="61">
        <f t="shared" si="1"/>
        <v>1270</v>
      </c>
      <c r="M19" s="42">
        <f t="shared" si="2"/>
        <v>1270</v>
      </c>
      <c r="N19" s="41">
        <v>1270</v>
      </c>
      <c r="O19" s="41">
        <f>SUM(M19-N19)</f>
        <v>0</v>
      </c>
    </row>
    <row r="20" spans="1:15" ht="16.5" x14ac:dyDescent="0.3">
      <c r="A20" s="70">
        <v>11</v>
      </c>
      <c r="B20" s="68" t="s">
        <v>47</v>
      </c>
      <c r="C20" s="41">
        <v>0</v>
      </c>
      <c r="D20" s="41">
        <v>0</v>
      </c>
      <c r="E20" s="41">
        <v>0</v>
      </c>
      <c r="F20" s="41">
        <v>0</v>
      </c>
      <c r="G20" s="60">
        <f t="shared" si="0"/>
        <v>0</v>
      </c>
      <c r="H20" s="41">
        <v>673</v>
      </c>
      <c r="I20" s="41">
        <v>250</v>
      </c>
      <c r="J20" s="41">
        <v>100</v>
      </c>
      <c r="K20" s="41">
        <v>250</v>
      </c>
      <c r="L20" s="61">
        <f t="shared" si="1"/>
        <v>1273</v>
      </c>
      <c r="M20" s="42">
        <f t="shared" si="2"/>
        <v>1273</v>
      </c>
      <c r="N20" s="41">
        <v>1023</v>
      </c>
      <c r="O20" s="41">
        <f>SUM(M20-N20)</f>
        <v>250</v>
      </c>
    </row>
    <row r="21" spans="1:15" ht="16.5" x14ac:dyDescent="0.3">
      <c r="A21" s="70">
        <v>12</v>
      </c>
      <c r="B21" s="68" t="s">
        <v>48</v>
      </c>
      <c r="C21" s="41">
        <v>0</v>
      </c>
      <c r="D21" s="41">
        <v>0</v>
      </c>
      <c r="E21" s="41">
        <v>0</v>
      </c>
      <c r="F21" s="41">
        <v>0</v>
      </c>
      <c r="G21" s="60">
        <f t="shared" si="0"/>
        <v>0</v>
      </c>
      <c r="H21" s="41">
        <v>186</v>
      </c>
      <c r="I21" s="41">
        <v>250</v>
      </c>
      <c r="J21" s="41">
        <v>100</v>
      </c>
      <c r="K21" s="41">
        <v>250</v>
      </c>
      <c r="L21" s="61">
        <f t="shared" si="1"/>
        <v>786</v>
      </c>
      <c r="M21" s="42">
        <f t="shared" si="2"/>
        <v>786</v>
      </c>
      <c r="N21" s="41">
        <v>786</v>
      </c>
      <c r="O21" s="41">
        <f t="shared" ref="O21:O74" si="4">SUM(M21-N21)</f>
        <v>0</v>
      </c>
    </row>
    <row r="22" spans="1:15" ht="16.5" x14ac:dyDescent="0.3">
      <c r="A22" s="70">
        <v>13</v>
      </c>
      <c r="B22" s="68" t="s">
        <v>49</v>
      </c>
      <c r="C22" s="41">
        <v>0</v>
      </c>
      <c r="D22" s="41">
        <v>0</v>
      </c>
      <c r="E22" s="41">
        <v>0</v>
      </c>
      <c r="F22" s="41">
        <v>0</v>
      </c>
      <c r="G22" s="60">
        <f t="shared" si="0"/>
        <v>0</v>
      </c>
      <c r="H22" s="41">
        <v>186</v>
      </c>
      <c r="I22" s="41">
        <v>250</v>
      </c>
      <c r="J22" s="41">
        <v>100</v>
      </c>
      <c r="K22" s="41">
        <v>250</v>
      </c>
      <c r="L22" s="61">
        <f t="shared" si="1"/>
        <v>786</v>
      </c>
      <c r="M22" s="42">
        <f t="shared" si="2"/>
        <v>786</v>
      </c>
      <c r="N22" s="41">
        <v>786</v>
      </c>
      <c r="O22" s="41">
        <f t="shared" si="4"/>
        <v>0</v>
      </c>
    </row>
    <row r="23" spans="1:15" ht="16.5" x14ac:dyDescent="0.3">
      <c r="A23" s="70">
        <v>14</v>
      </c>
      <c r="B23" s="68" t="s">
        <v>50</v>
      </c>
      <c r="C23" s="41">
        <v>0</v>
      </c>
      <c r="D23" s="41">
        <v>250</v>
      </c>
      <c r="E23" s="41">
        <v>100</v>
      </c>
      <c r="F23" s="41">
        <v>0</v>
      </c>
      <c r="G23" s="60">
        <f t="shared" si="0"/>
        <v>350</v>
      </c>
      <c r="H23" s="41">
        <v>345</v>
      </c>
      <c r="I23" s="41">
        <v>250</v>
      </c>
      <c r="J23" s="41">
        <v>100</v>
      </c>
      <c r="K23" s="41">
        <v>250</v>
      </c>
      <c r="L23" s="61">
        <f t="shared" si="1"/>
        <v>945</v>
      </c>
      <c r="M23" s="42">
        <f t="shared" si="2"/>
        <v>1295</v>
      </c>
      <c r="N23" s="41">
        <v>940</v>
      </c>
      <c r="O23" s="41">
        <f t="shared" si="4"/>
        <v>355</v>
      </c>
    </row>
    <row r="24" spans="1:15" ht="16.5" x14ac:dyDescent="0.3">
      <c r="A24" s="70">
        <v>15</v>
      </c>
      <c r="B24" s="68" t="s">
        <v>496</v>
      </c>
      <c r="C24" s="41">
        <v>0</v>
      </c>
      <c r="D24" s="41">
        <v>0</v>
      </c>
      <c r="E24" s="41">
        <v>0</v>
      </c>
      <c r="F24" s="41">
        <v>0</v>
      </c>
      <c r="G24" s="60">
        <f t="shared" si="0"/>
        <v>0</v>
      </c>
      <c r="H24" s="41">
        <v>355</v>
      </c>
      <c r="I24" s="41">
        <v>250</v>
      </c>
      <c r="J24" s="41">
        <v>100</v>
      </c>
      <c r="K24" s="41">
        <v>250</v>
      </c>
      <c r="L24" s="61">
        <f t="shared" si="1"/>
        <v>955</v>
      </c>
      <c r="M24" s="42">
        <f t="shared" si="2"/>
        <v>955</v>
      </c>
      <c r="N24" s="41">
        <v>955</v>
      </c>
      <c r="O24" s="41">
        <f t="shared" si="4"/>
        <v>0</v>
      </c>
    </row>
    <row r="25" spans="1:15" ht="16.5" x14ac:dyDescent="0.3">
      <c r="A25" s="70">
        <v>16</v>
      </c>
      <c r="B25" s="68" t="s">
        <v>51</v>
      </c>
      <c r="C25" s="41">
        <v>0</v>
      </c>
      <c r="D25" s="41">
        <v>0</v>
      </c>
      <c r="E25" s="41">
        <v>0</v>
      </c>
      <c r="F25" s="41">
        <v>0</v>
      </c>
      <c r="G25" s="60">
        <f t="shared" si="0"/>
        <v>0</v>
      </c>
      <c r="H25" s="41">
        <v>136</v>
      </c>
      <c r="I25" s="41">
        <v>250</v>
      </c>
      <c r="J25" s="41">
        <v>100</v>
      </c>
      <c r="K25" s="41">
        <v>250</v>
      </c>
      <c r="L25" s="61">
        <f t="shared" si="1"/>
        <v>736</v>
      </c>
      <c r="M25" s="42">
        <f t="shared" si="2"/>
        <v>736</v>
      </c>
      <c r="N25" s="41">
        <v>736</v>
      </c>
      <c r="O25" s="41">
        <f t="shared" si="4"/>
        <v>0</v>
      </c>
    </row>
    <row r="26" spans="1:15" ht="16.5" x14ac:dyDescent="0.3">
      <c r="A26" s="70">
        <v>17</v>
      </c>
      <c r="B26" s="68" t="s">
        <v>52</v>
      </c>
      <c r="C26" s="41">
        <v>0</v>
      </c>
      <c r="D26" s="41">
        <v>0</v>
      </c>
      <c r="E26" s="41">
        <v>0</v>
      </c>
      <c r="F26" s="41">
        <v>0</v>
      </c>
      <c r="G26" s="60">
        <f t="shared" si="0"/>
        <v>0</v>
      </c>
      <c r="H26" s="41">
        <v>187</v>
      </c>
      <c r="I26" s="41">
        <v>250</v>
      </c>
      <c r="J26" s="41">
        <v>100</v>
      </c>
      <c r="K26" s="69">
        <v>1000</v>
      </c>
      <c r="L26" s="61">
        <f t="shared" si="1"/>
        <v>1537</v>
      </c>
      <c r="M26" s="42">
        <f t="shared" si="2"/>
        <v>1537</v>
      </c>
      <c r="N26" s="41">
        <v>537</v>
      </c>
      <c r="O26" s="41">
        <f t="shared" si="4"/>
        <v>1000</v>
      </c>
    </row>
    <row r="27" spans="1:15" ht="16.5" x14ac:dyDescent="0.3">
      <c r="A27" s="70">
        <v>18</v>
      </c>
      <c r="B27" s="68" t="s">
        <v>53</v>
      </c>
      <c r="C27" s="41">
        <v>0</v>
      </c>
      <c r="D27" s="41">
        <v>0</v>
      </c>
      <c r="E27" s="41">
        <v>0</v>
      </c>
      <c r="F27" s="41">
        <v>0</v>
      </c>
      <c r="G27" s="60">
        <f t="shared" si="0"/>
        <v>0</v>
      </c>
      <c r="H27" s="41">
        <v>151</v>
      </c>
      <c r="I27" s="41">
        <v>250</v>
      </c>
      <c r="J27" s="41">
        <v>100</v>
      </c>
      <c r="K27" s="41">
        <v>250</v>
      </c>
      <c r="L27" s="61">
        <f t="shared" si="1"/>
        <v>751</v>
      </c>
      <c r="M27" s="42">
        <f t="shared" si="2"/>
        <v>751</v>
      </c>
      <c r="N27" s="41">
        <v>751</v>
      </c>
      <c r="O27" s="41">
        <f t="shared" si="4"/>
        <v>0</v>
      </c>
    </row>
    <row r="28" spans="1:15" ht="16.5" x14ac:dyDescent="0.3">
      <c r="A28" s="70">
        <v>19</v>
      </c>
      <c r="B28" s="68" t="s">
        <v>452</v>
      </c>
      <c r="C28" s="41">
        <v>0</v>
      </c>
      <c r="D28" s="41">
        <v>0</v>
      </c>
      <c r="E28" s="41">
        <v>0</v>
      </c>
      <c r="F28" s="41">
        <v>0</v>
      </c>
      <c r="G28" s="60">
        <f t="shared" si="0"/>
        <v>0</v>
      </c>
      <c r="H28" s="41">
        <v>151</v>
      </c>
      <c r="I28" s="41">
        <v>250</v>
      </c>
      <c r="J28" s="41">
        <v>100</v>
      </c>
      <c r="K28" s="41">
        <v>250</v>
      </c>
      <c r="L28" s="61">
        <f t="shared" si="1"/>
        <v>751</v>
      </c>
      <c r="M28" s="42">
        <f t="shared" si="2"/>
        <v>751</v>
      </c>
      <c r="N28" s="41">
        <v>751</v>
      </c>
      <c r="O28" s="41">
        <f t="shared" si="4"/>
        <v>0</v>
      </c>
    </row>
    <row r="29" spans="1:15" ht="16.5" x14ac:dyDescent="0.3">
      <c r="A29" s="70">
        <v>20</v>
      </c>
      <c r="B29" s="68" t="s">
        <v>453</v>
      </c>
      <c r="C29" s="41">
        <v>0</v>
      </c>
      <c r="D29" s="41">
        <v>0</v>
      </c>
      <c r="E29" s="41">
        <v>0</v>
      </c>
      <c r="F29" s="41">
        <v>0</v>
      </c>
      <c r="G29" s="60">
        <f t="shared" si="0"/>
        <v>0</v>
      </c>
      <c r="H29" s="41">
        <v>464</v>
      </c>
      <c r="I29" s="41">
        <v>250</v>
      </c>
      <c r="J29" s="41">
        <v>100</v>
      </c>
      <c r="K29" s="41">
        <v>250</v>
      </c>
      <c r="L29" s="61">
        <f t="shared" si="1"/>
        <v>1064</v>
      </c>
      <c r="M29" s="42">
        <f t="shared" si="2"/>
        <v>1064</v>
      </c>
      <c r="N29" s="41">
        <v>1064</v>
      </c>
      <c r="O29" s="41">
        <f t="shared" si="4"/>
        <v>0</v>
      </c>
    </row>
    <row r="30" spans="1:15" ht="16.5" x14ac:dyDescent="0.3">
      <c r="A30" s="70">
        <v>21</v>
      </c>
      <c r="B30" s="68" t="s">
        <v>446</v>
      </c>
      <c r="C30" s="41">
        <v>0</v>
      </c>
      <c r="D30" s="41">
        <v>0</v>
      </c>
      <c r="E30" s="41">
        <v>0</v>
      </c>
      <c r="F30" s="41">
        <v>0</v>
      </c>
      <c r="G30" s="60">
        <f t="shared" si="0"/>
        <v>0</v>
      </c>
      <c r="H30" s="41">
        <v>464</v>
      </c>
      <c r="I30" s="41">
        <v>250</v>
      </c>
      <c r="J30" s="41">
        <v>100</v>
      </c>
      <c r="K30" s="41">
        <v>250</v>
      </c>
      <c r="L30" s="61">
        <f t="shared" si="1"/>
        <v>1064</v>
      </c>
      <c r="M30" s="42">
        <f t="shared" si="2"/>
        <v>1064</v>
      </c>
      <c r="N30" s="41">
        <v>1064</v>
      </c>
      <c r="O30" s="41">
        <f t="shared" si="4"/>
        <v>0</v>
      </c>
    </row>
    <row r="31" spans="1:15" ht="16.5" x14ac:dyDescent="0.3">
      <c r="A31" s="70">
        <v>22</v>
      </c>
      <c r="B31" s="68" t="s">
        <v>447</v>
      </c>
      <c r="C31" s="41">
        <v>0</v>
      </c>
      <c r="D31" s="41">
        <v>0</v>
      </c>
      <c r="E31" s="41">
        <v>0</v>
      </c>
      <c r="F31" s="41">
        <v>0</v>
      </c>
      <c r="G31" s="60">
        <f t="shared" si="0"/>
        <v>0</v>
      </c>
      <c r="H31" s="41">
        <v>464</v>
      </c>
      <c r="I31" s="41">
        <v>250</v>
      </c>
      <c r="J31" s="41">
        <v>100</v>
      </c>
      <c r="K31" s="41">
        <v>250</v>
      </c>
      <c r="L31" s="61">
        <f t="shared" si="1"/>
        <v>1064</v>
      </c>
      <c r="M31" s="42">
        <f t="shared" si="2"/>
        <v>1064</v>
      </c>
      <c r="N31" s="41">
        <v>1064</v>
      </c>
      <c r="O31" s="41">
        <f t="shared" si="4"/>
        <v>0</v>
      </c>
    </row>
    <row r="32" spans="1:15" ht="16.5" x14ac:dyDescent="0.3">
      <c r="A32" s="70">
        <v>23</v>
      </c>
      <c r="B32" s="68" t="s">
        <v>55</v>
      </c>
      <c r="C32" s="41">
        <v>0</v>
      </c>
      <c r="D32" s="41">
        <v>0</v>
      </c>
      <c r="E32" s="41">
        <v>0</v>
      </c>
      <c r="F32" s="41">
        <v>0</v>
      </c>
      <c r="G32" s="60">
        <f t="shared" si="0"/>
        <v>0</v>
      </c>
      <c r="H32" s="41">
        <v>841</v>
      </c>
      <c r="I32" s="41">
        <v>250</v>
      </c>
      <c r="J32" s="41">
        <v>100</v>
      </c>
      <c r="K32" s="69">
        <v>1000</v>
      </c>
      <c r="L32" s="61">
        <f t="shared" si="1"/>
        <v>2191</v>
      </c>
      <c r="M32" s="42">
        <f t="shared" si="2"/>
        <v>2191</v>
      </c>
      <c r="N32" s="41">
        <v>350</v>
      </c>
      <c r="O32" s="41">
        <f t="shared" si="4"/>
        <v>1841</v>
      </c>
    </row>
    <row r="33" spans="1:15" ht="16.5" x14ac:dyDescent="0.3">
      <c r="A33" s="70">
        <v>24</v>
      </c>
      <c r="B33" s="68" t="s">
        <v>57</v>
      </c>
      <c r="C33" s="41">
        <v>0</v>
      </c>
      <c r="D33" s="41">
        <v>0</v>
      </c>
      <c r="E33" s="41">
        <v>0</v>
      </c>
      <c r="F33" s="41">
        <v>0</v>
      </c>
      <c r="G33" s="60">
        <f t="shared" si="0"/>
        <v>0</v>
      </c>
      <c r="H33" s="41">
        <v>472</v>
      </c>
      <c r="I33" s="41">
        <v>250</v>
      </c>
      <c r="J33" s="41">
        <v>100</v>
      </c>
      <c r="K33" s="69">
        <v>1000</v>
      </c>
      <c r="L33" s="61">
        <f t="shared" si="1"/>
        <v>1822</v>
      </c>
      <c r="M33" s="42">
        <f t="shared" si="2"/>
        <v>1822</v>
      </c>
      <c r="N33" s="41">
        <v>1322</v>
      </c>
      <c r="O33" s="41">
        <f t="shared" si="4"/>
        <v>500</v>
      </c>
    </row>
    <row r="34" spans="1:15" ht="16.5" x14ac:dyDescent="0.3">
      <c r="A34" s="70">
        <v>25</v>
      </c>
      <c r="B34" s="68" t="s">
        <v>563</v>
      </c>
      <c r="C34" s="41">
        <v>0</v>
      </c>
      <c r="D34" s="41">
        <v>0</v>
      </c>
      <c r="E34" s="41">
        <v>0</v>
      </c>
      <c r="F34" s="41">
        <v>0</v>
      </c>
      <c r="G34" s="60">
        <f t="shared" si="0"/>
        <v>0</v>
      </c>
      <c r="H34" s="41">
        <v>382</v>
      </c>
      <c r="I34" s="41">
        <v>250</v>
      </c>
      <c r="J34" s="41">
        <v>100</v>
      </c>
      <c r="K34" s="41">
        <v>1000</v>
      </c>
      <c r="L34" s="61">
        <f t="shared" si="1"/>
        <v>1732</v>
      </c>
      <c r="M34" s="42">
        <f t="shared" si="2"/>
        <v>1732</v>
      </c>
      <c r="N34" s="41">
        <v>200</v>
      </c>
      <c r="O34" s="41">
        <f t="shared" si="4"/>
        <v>1532</v>
      </c>
    </row>
    <row r="35" spans="1:15" ht="16.5" x14ac:dyDescent="0.3">
      <c r="A35" s="70">
        <v>26</v>
      </c>
      <c r="B35" s="68" t="s">
        <v>58</v>
      </c>
      <c r="C35" s="41">
        <v>0</v>
      </c>
      <c r="D35" s="41">
        <v>0</v>
      </c>
      <c r="E35" s="41">
        <v>0</v>
      </c>
      <c r="F35" s="41">
        <v>0</v>
      </c>
      <c r="G35" s="60">
        <f t="shared" si="0"/>
        <v>0</v>
      </c>
      <c r="H35" s="41">
        <v>466</v>
      </c>
      <c r="I35" s="41">
        <v>250</v>
      </c>
      <c r="J35" s="41">
        <v>100</v>
      </c>
      <c r="K35" s="41">
        <v>250</v>
      </c>
      <c r="L35" s="61">
        <f t="shared" si="1"/>
        <v>1066</v>
      </c>
      <c r="M35" s="42">
        <f t="shared" si="2"/>
        <v>1066</v>
      </c>
      <c r="N35" s="41">
        <v>1066</v>
      </c>
      <c r="O35" s="41">
        <f t="shared" si="4"/>
        <v>0</v>
      </c>
    </row>
    <row r="36" spans="1:15" ht="16.5" x14ac:dyDescent="0.3">
      <c r="A36" s="70">
        <v>27</v>
      </c>
      <c r="B36" s="68" t="s">
        <v>59</v>
      </c>
      <c r="C36" s="41">
        <v>2860</v>
      </c>
      <c r="D36" s="41">
        <v>800</v>
      </c>
      <c r="E36" s="41">
        <v>500</v>
      </c>
      <c r="F36" s="41">
        <v>800</v>
      </c>
      <c r="G36" s="60">
        <f t="shared" si="0"/>
        <v>4960</v>
      </c>
      <c r="H36" s="41">
        <v>466</v>
      </c>
      <c r="I36" s="41">
        <v>250</v>
      </c>
      <c r="J36" s="41">
        <v>100</v>
      </c>
      <c r="K36" s="41">
        <v>250</v>
      </c>
      <c r="L36" s="61">
        <f t="shared" si="1"/>
        <v>1066</v>
      </c>
      <c r="M36" s="42">
        <f t="shared" si="2"/>
        <v>6026</v>
      </c>
      <c r="N36" s="41"/>
      <c r="O36" s="41">
        <f t="shared" si="4"/>
        <v>6026</v>
      </c>
    </row>
    <row r="37" spans="1:15" ht="16.5" x14ac:dyDescent="0.3">
      <c r="A37" s="70">
        <v>28</v>
      </c>
      <c r="B37" s="68" t="s">
        <v>60</v>
      </c>
      <c r="C37" s="41">
        <v>0</v>
      </c>
      <c r="D37" s="41">
        <v>0</v>
      </c>
      <c r="E37" s="41">
        <v>0</v>
      </c>
      <c r="F37" s="41">
        <v>0</v>
      </c>
      <c r="G37" s="60">
        <f t="shared" si="0"/>
        <v>0</v>
      </c>
      <c r="H37" s="41">
        <v>87</v>
      </c>
      <c r="I37" s="41">
        <v>250</v>
      </c>
      <c r="J37" s="41">
        <v>100</v>
      </c>
      <c r="K37" s="41">
        <v>250</v>
      </c>
      <c r="L37" s="61">
        <f t="shared" si="1"/>
        <v>687</v>
      </c>
      <c r="M37" s="42">
        <f t="shared" si="2"/>
        <v>687</v>
      </c>
      <c r="N37" s="41">
        <v>250</v>
      </c>
      <c r="O37" s="41">
        <f t="shared" si="4"/>
        <v>437</v>
      </c>
    </row>
    <row r="38" spans="1:15" ht="16.5" x14ac:dyDescent="0.3">
      <c r="A38" s="70">
        <v>29</v>
      </c>
      <c r="B38" s="68" t="s">
        <v>61</v>
      </c>
      <c r="C38" s="41">
        <v>0</v>
      </c>
      <c r="D38" s="41">
        <v>0</v>
      </c>
      <c r="E38" s="41">
        <v>0</v>
      </c>
      <c r="F38" s="41">
        <v>1900</v>
      </c>
      <c r="G38" s="60">
        <f t="shared" si="0"/>
        <v>1900</v>
      </c>
      <c r="H38" s="41">
        <v>802</v>
      </c>
      <c r="I38" s="41">
        <v>250</v>
      </c>
      <c r="J38" s="41">
        <v>100</v>
      </c>
      <c r="K38" s="41">
        <v>1000</v>
      </c>
      <c r="L38" s="61">
        <f>SUM(H38:K38)</f>
        <v>2152</v>
      </c>
      <c r="M38" s="42">
        <f t="shared" si="2"/>
        <v>4052</v>
      </c>
      <c r="N38" s="41">
        <v>0</v>
      </c>
      <c r="O38" s="41">
        <f t="shared" si="4"/>
        <v>4052</v>
      </c>
    </row>
    <row r="39" spans="1:15" ht="16.5" x14ac:dyDescent="0.3">
      <c r="A39" s="70">
        <v>30</v>
      </c>
      <c r="B39" s="68" t="s">
        <v>453</v>
      </c>
      <c r="C39" s="41">
        <v>0</v>
      </c>
      <c r="D39" s="41">
        <v>0</v>
      </c>
      <c r="E39" s="41">
        <v>0</v>
      </c>
      <c r="F39" s="41">
        <v>0</v>
      </c>
      <c r="G39" s="60">
        <f t="shared" si="0"/>
        <v>0</v>
      </c>
      <c r="H39" s="41">
        <v>312</v>
      </c>
      <c r="I39" s="41"/>
      <c r="J39" s="41"/>
      <c r="K39" s="41"/>
      <c r="L39" s="61">
        <f t="shared" si="1"/>
        <v>312</v>
      </c>
      <c r="M39" s="42">
        <f t="shared" si="2"/>
        <v>312</v>
      </c>
      <c r="N39" s="41">
        <v>0</v>
      </c>
      <c r="O39" s="41">
        <f t="shared" si="4"/>
        <v>312</v>
      </c>
    </row>
    <row r="40" spans="1:15" ht="16.5" x14ac:dyDescent="0.3">
      <c r="A40" s="70">
        <v>31</v>
      </c>
      <c r="B40" s="68" t="s">
        <v>55</v>
      </c>
      <c r="C40" s="41">
        <v>0</v>
      </c>
      <c r="D40" s="41">
        <v>0</v>
      </c>
      <c r="E40" s="41">
        <v>0</v>
      </c>
      <c r="F40" s="41">
        <v>0</v>
      </c>
      <c r="G40" s="60">
        <f t="shared" si="0"/>
        <v>0</v>
      </c>
      <c r="H40" s="41">
        <v>312</v>
      </c>
      <c r="I40" s="41"/>
      <c r="J40" s="41"/>
      <c r="K40" s="41"/>
      <c r="L40" s="61">
        <f t="shared" si="1"/>
        <v>312</v>
      </c>
      <c r="M40" s="42">
        <f t="shared" si="2"/>
        <v>312</v>
      </c>
      <c r="N40" s="41">
        <v>0</v>
      </c>
      <c r="O40" s="41">
        <f t="shared" si="4"/>
        <v>312</v>
      </c>
    </row>
    <row r="41" spans="1:15" ht="16.5" x14ac:dyDescent="0.3">
      <c r="A41" s="70">
        <v>32</v>
      </c>
      <c r="B41" s="68" t="s">
        <v>62</v>
      </c>
      <c r="C41" s="41">
        <v>790</v>
      </c>
      <c r="D41" s="41">
        <v>500</v>
      </c>
      <c r="E41" s="41">
        <v>200</v>
      </c>
      <c r="F41" s="41">
        <v>0</v>
      </c>
      <c r="G41" s="60">
        <f t="shared" si="0"/>
        <v>1490</v>
      </c>
      <c r="H41" s="41">
        <v>395</v>
      </c>
      <c r="I41" s="41">
        <v>250</v>
      </c>
      <c r="J41" s="41">
        <v>100</v>
      </c>
      <c r="K41" s="41">
        <v>250</v>
      </c>
      <c r="L41" s="61">
        <f t="shared" si="1"/>
        <v>995</v>
      </c>
      <c r="M41" s="42">
        <f t="shared" si="2"/>
        <v>2485</v>
      </c>
      <c r="N41" s="41">
        <v>0</v>
      </c>
      <c r="O41" s="41">
        <f t="shared" si="4"/>
        <v>2485</v>
      </c>
    </row>
    <row r="42" spans="1:15" ht="16.5" x14ac:dyDescent="0.3">
      <c r="A42" s="70">
        <v>33</v>
      </c>
      <c r="B42" s="68" t="s">
        <v>63</v>
      </c>
      <c r="C42" s="41">
        <v>0</v>
      </c>
      <c r="D42" s="41">
        <v>0</v>
      </c>
      <c r="E42" s="41">
        <v>0</v>
      </c>
      <c r="F42" s="41">
        <v>0</v>
      </c>
      <c r="G42" s="60">
        <f t="shared" si="0"/>
        <v>0</v>
      </c>
      <c r="H42" s="41">
        <v>350</v>
      </c>
      <c r="I42" s="41">
        <v>250</v>
      </c>
      <c r="J42" s="41">
        <v>100</v>
      </c>
      <c r="K42" s="41">
        <v>1000</v>
      </c>
      <c r="L42" s="61">
        <f t="shared" si="1"/>
        <v>1700</v>
      </c>
      <c r="M42" s="42">
        <f t="shared" si="2"/>
        <v>1700</v>
      </c>
      <c r="N42" s="41">
        <v>700</v>
      </c>
      <c r="O42" s="41">
        <f t="shared" si="4"/>
        <v>1000</v>
      </c>
    </row>
    <row r="43" spans="1:15" ht="16.5" x14ac:dyDescent="0.3">
      <c r="A43" s="70">
        <v>34</v>
      </c>
      <c r="B43" s="68" t="s">
        <v>454</v>
      </c>
      <c r="C43" s="41">
        <v>0</v>
      </c>
      <c r="D43" s="41">
        <v>0</v>
      </c>
      <c r="E43" s="41">
        <v>0</v>
      </c>
      <c r="F43" s="41">
        <v>0</v>
      </c>
      <c r="G43" s="60">
        <f t="shared" si="0"/>
        <v>0</v>
      </c>
      <c r="H43" s="41">
        <v>215</v>
      </c>
      <c r="I43" s="41">
        <v>250</v>
      </c>
      <c r="J43" s="41">
        <v>100</v>
      </c>
      <c r="K43" s="41">
        <v>250</v>
      </c>
      <c r="L43" s="61">
        <f t="shared" si="1"/>
        <v>815</v>
      </c>
      <c r="M43" s="42">
        <f t="shared" si="2"/>
        <v>815</v>
      </c>
      <c r="N43" s="41">
        <v>815</v>
      </c>
      <c r="O43" s="41">
        <f t="shared" si="4"/>
        <v>0</v>
      </c>
    </row>
    <row r="44" spans="1:15" ht="16.5" x14ac:dyDescent="0.3">
      <c r="A44" s="70">
        <v>35</v>
      </c>
      <c r="B44" s="68" t="s">
        <v>65</v>
      </c>
      <c r="C44" s="41">
        <v>215</v>
      </c>
      <c r="D44" s="41">
        <v>250</v>
      </c>
      <c r="E44" s="41">
        <v>100</v>
      </c>
      <c r="F44" s="41">
        <v>0</v>
      </c>
      <c r="G44" s="60">
        <f t="shared" si="0"/>
        <v>565</v>
      </c>
      <c r="H44" s="41">
        <v>215</v>
      </c>
      <c r="I44" s="41">
        <v>250</v>
      </c>
      <c r="J44" s="41">
        <v>100</v>
      </c>
      <c r="K44" s="41">
        <v>250</v>
      </c>
      <c r="L44" s="61">
        <f t="shared" si="1"/>
        <v>815</v>
      </c>
      <c r="M44" s="42">
        <f t="shared" si="2"/>
        <v>1380</v>
      </c>
      <c r="N44" s="41">
        <v>0</v>
      </c>
      <c r="O44" s="41">
        <f t="shared" si="4"/>
        <v>1380</v>
      </c>
    </row>
    <row r="45" spans="1:15" ht="16.5" x14ac:dyDescent="0.3">
      <c r="A45" s="70">
        <v>36</v>
      </c>
      <c r="B45" s="68" t="s">
        <v>67</v>
      </c>
      <c r="C45" s="41">
        <v>0</v>
      </c>
      <c r="D45" s="41">
        <v>0</v>
      </c>
      <c r="E45" s="41">
        <v>0</v>
      </c>
      <c r="F45" s="41">
        <v>0</v>
      </c>
      <c r="G45" s="60">
        <f t="shared" si="0"/>
        <v>0</v>
      </c>
      <c r="H45" s="41">
        <v>525</v>
      </c>
      <c r="I45" s="41">
        <v>250</v>
      </c>
      <c r="J45" s="41">
        <v>100</v>
      </c>
      <c r="K45" s="41">
        <v>250</v>
      </c>
      <c r="L45" s="61">
        <f t="shared" si="1"/>
        <v>1125</v>
      </c>
      <c r="M45" s="42">
        <f t="shared" si="2"/>
        <v>1125</v>
      </c>
      <c r="N45" s="41">
        <v>1125</v>
      </c>
      <c r="O45" s="41">
        <f t="shared" si="4"/>
        <v>0</v>
      </c>
    </row>
    <row r="46" spans="1:15" ht="16.5" x14ac:dyDescent="0.3">
      <c r="A46" s="70">
        <v>37</v>
      </c>
      <c r="B46" s="68" t="s">
        <v>68</v>
      </c>
      <c r="C46" s="41">
        <v>0</v>
      </c>
      <c r="D46" s="41">
        <v>0</v>
      </c>
      <c r="E46" s="41">
        <v>0</v>
      </c>
      <c r="F46" s="41">
        <v>0</v>
      </c>
      <c r="G46" s="60">
        <f t="shared" si="0"/>
        <v>0</v>
      </c>
      <c r="H46" s="41">
        <v>87</v>
      </c>
      <c r="I46" s="41">
        <v>250</v>
      </c>
      <c r="J46" s="41">
        <v>100</v>
      </c>
      <c r="K46" s="41">
        <v>250</v>
      </c>
      <c r="L46" s="61">
        <f t="shared" si="1"/>
        <v>687</v>
      </c>
      <c r="M46" s="42">
        <f t="shared" si="2"/>
        <v>687</v>
      </c>
      <c r="N46" s="41">
        <v>687</v>
      </c>
      <c r="O46" s="41">
        <f t="shared" si="4"/>
        <v>0</v>
      </c>
    </row>
    <row r="47" spans="1:15" ht="16.5" x14ac:dyDescent="0.3">
      <c r="A47" s="70">
        <v>38</v>
      </c>
      <c r="B47" s="68" t="s">
        <v>69</v>
      </c>
      <c r="C47" s="41">
        <v>0</v>
      </c>
      <c r="D47" s="41">
        <v>0</v>
      </c>
      <c r="E47" s="41">
        <v>0</v>
      </c>
      <c r="F47" s="41">
        <v>0</v>
      </c>
      <c r="G47" s="60">
        <f t="shared" si="0"/>
        <v>0</v>
      </c>
      <c r="H47" s="41">
        <v>134</v>
      </c>
      <c r="I47" s="41">
        <v>250</v>
      </c>
      <c r="J47" s="41">
        <v>100</v>
      </c>
      <c r="K47" s="41">
        <v>250</v>
      </c>
      <c r="L47" s="61">
        <f t="shared" si="1"/>
        <v>734</v>
      </c>
      <c r="M47" s="42">
        <f t="shared" si="2"/>
        <v>734</v>
      </c>
      <c r="N47" s="41">
        <v>734</v>
      </c>
      <c r="O47" s="41">
        <f t="shared" si="4"/>
        <v>0</v>
      </c>
    </row>
    <row r="48" spans="1:15" ht="16.5" x14ac:dyDescent="0.3">
      <c r="A48" s="70">
        <v>39</v>
      </c>
      <c r="B48" s="68" t="s">
        <v>70</v>
      </c>
      <c r="C48" s="41">
        <v>1280</v>
      </c>
      <c r="D48" s="41">
        <v>550</v>
      </c>
      <c r="E48" s="41">
        <v>250</v>
      </c>
      <c r="F48" s="41">
        <v>650</v>
      </c>
      <c r="G48" s="60">
        <f t="shared" si="0"/>
        <v>2730</v>
      </c>
      <c r="H48" s="41">
        <v>574</v>
      </c>
      <c r="I48" s="41">
        <v>250</v>
      </c>
      <c r="J48" s="41">
        <v>100</v>
      </c>
      <c r="K48" s="41">
        <v>250</v>
      </c>
      <c r="L48" s="61">
        <f t="shared" si="1"/>
        <v>1174</v>
      </c>
      <c r="M48" s="42">
        <f t="shared" si="2"/>
        <v>3904</v>
      </c>
      <c r="N48" s="41">
        <v>0</v>
      </c>
      <c r="O48" s="41">
        <f t="shared" si="4"/>
        <v>3904</v>
      </c>
    </row>
    <row r="49" spans="1:15" ht="16.5" x14ac:dyDescent="0.3">
      <c r="A49" s="70">
        <v>40</v>
      </c>
      <c r="B49" s="68" t="s">
        <v>71</v>
      </c>
      <c r="C49" s="41">
        <v>0</v>
      </c>
      <c r="D49" s="41">
        <v>0</v>
      </c>
      <c r="E49" s="41">
        <v>0</v>
      </c>
      <c r="F49" s="41">
        <v>0</v>
      </c>
      <c r="G49" s="60">
        <f t="shared" ref="G49:G90" si="5">SUM(C49:F49)</f>
        <v>0</v>
      </c>
      <c r="H49" s="41">
        <v>576</v>
      </c>
      <c r="I49" s="41">
        <v>250</v>
      </c>
      <c r="J49" s="41">
        <v>100</v>
      </c>
      <c r="K49" s="41">
        <v>250</v>
      </c>
      <c r="L49" s="61">
        <f t="shared" si="1"/>
        <v>1176</v>
      </c>
      <c r="M49" s="42">
        <f t="shared" si="2"/>
        <v>1176</v>
      </c>
      <c r="N49" s="41">
        <v>1176</v>
      </c>
      <c r="O49" s="41">
        <f t="shared" si="4"/>
        <v>0</v>
      </c>
    </row>
    <row r="50" spans="1:15" ht="16.5" x14ac:dyDescent="0.3">
      <c r="A50" s="70">
        <v>41</v>
      </c>
      <c r="B50" s="68" t="s">
        <v>72</v>
      </c>
      <c r="C50" s="41">
        <v>0</v>
      </c>
      <c r="D50" s="41">
        <v>0</v>
      </c>
      <c r="E50" s="41">
        <v>0</v>
      </c>
      <c r="F50" s="41">
        <v>0</v>
      </c>
      <c r="G50" s="60">
        <f t="shared" si="5"/>
        <v>0</v>
      </c>
      <c r="H50" s="41">
        <v>215</v>
      </c>
      <c r="I50" s="41">
        <v>250</v>
      </c>
      <c r="J50" s="41">
        <v>100</v>
      </c>
      <c r="K50" s="41">
        <v>1000</v>
      </c>
      <c r="L50" s="61">
        <f t="shared" si="1"/>
        <v>1565</v>
      </c>
      <c r="M50" s="42">
        <f t="shared" si="2"/>
        <v>1565</v>
      </c>
      <c r="N50" s="41">
        <v>965</v>
      </c>
      <c r="O50" s="41">
        <f t="shared" si="4"/>
        <v>600</v>
      </c>
    </row>
    <row r="51" spans="1:15" ht="16.5" x14ac:dyDescent="0.3">
      <c r="A51" s="70">
        <v>42</v>
      </c>
      <c r="B51" s="68" t="s">
        <v>73</v>
      </c>
      <c r="C51" s="41">
        <v>2768</v>
      </c>
      <c r="D51" s="41">
        <v>900</v>
      </c>
      <c r="E51" s="41">
        <v>600</v>
      </c>
      <c r="F51" s="41">
        <v>800</v>
      </c>
      <c r="G51" s="60">
        <f t="shared" si="5"/>
        <v>5068</v>
      </c>
      <c r="H51" s="41">
        <v>442</v>
      </c>
      <c r="I51" s="41">
        <v>250</v>
      </c>
      <c r="J51" s="41">
        <v>100</v>
      </c>
      <c r="K51" s="41">
        <v>250</v>
      </c>
      <c r="L51" s="61">
        <f t="shared" si="1"/>
        <v>1042</v>
      </c>
      <c r="M51" s="42">
        <f t="shared" si="2"/>
        <v>6110</v>
      </c>
      <c r="N51" s="41"/>
      <c r="O51" s="41">
        <f t="shared" si="4"/>
        <v>6110</v>
      </c>
    </row>
    <row r="52" spans="1:15" ht="16.5" x14ac:dyDescent="0.3">
      <c r="A52" s="70">
        <v>43</v>
      </c>
      <c r="B52" s="68" t="s">
        <v>564</v>
      </c>
      <c r="C52" s="41">
        <v>0</v>
      </c>
      <c r="D52" s="41">
        <v>0</v>
      </c>
      <c r="E52" s="41">
        <v>0</v>
      </c>
      <c r="F52" s="41">
        <v>0</v>
      </c>
      <c r="G52" s="60">
        <f t="shared" si="5"/>
        <v>0</v>
      </c>
      <c r="H52" s="41">
        <v>220</v>
      </c>
      <c r="I52" s="41">
        <v>250</v>
      </c>
      <c r="J52" s="41">
        <v>100</v>
      </c>
      <c r="K52" s="41">
        <v>250</v>
      </c>
      <c r="L52" s="61">
        <f t="shared" si="1"/>
        <v>820</v>
      </c>
      <c r="M52" s="42">
        <f t="shared" si="2"/>
        <v>820</v>
      </c>
      <c r="N52" s="41">
        <v>820</v>
      </c>
      <c r="O52" s="41">
        <f t="shared" si="4"/>
        <v>0</v>
      </c>
    </row>
    <row r="53" spans="1:15" ht="16.5" x14ac:dyDescent="0.3">
      <c r="A53" s="70">
        <v>44</v>
      </c>
      <c r="B53" s="68" t="s">
        <v>74</v>
      </c>
      <c r="C53" s="41">
        <v>0</v>
      </c>
      <c r="D53" s="41">
        <v>0</v>
      </c>
      <c r="E53" s="41">
        <v>0</v>
      </c>
      <c r="F53" s="41">
        <v>0</v>
      </c>
      <c r="G53" s="60">
        <f t="shared" si="5"/>
        <v>0</v>
      </c>
      <c r="H53" s="41">
        <v>621</v>
      </c>
      <c r="I53" s="41">
        <v>250</v>
      </c>
      <c r="J53" s="41">
        <v>100</v>
      </c>
      <c r="K53" s="41">
        <v>250</v>
      </c>
      <c r="L53" s="61">
        <f t="shared" si="1"/>
        <v>1221</v>
      </c>
      <c r="M53" s="42">
        <f t="shared" si="2"/>
        <v>1221</v>
      </c>
      <c r="N53" s="41">
        <v>971</v>
      </c>
      <c r="O53" s="41">
        <f t="shared" si="4"/>
        <v>250</v>
      </c>
    </row>
    <row r="54" spans="1:15" ht="16.5" x14ac:dyDescent="0.3">
      <c r="A54" s="70">
        <v>45</v>
      </c>
      <c r="B54" s="68" t="s">
        <v>75</v>
      </c>
      <c r="C54" s="41">
        <v>525</v>
      </c>
      <c r="D54" s="41">
        <v>250</v>
      </c>
      <c r="E54" s="41">
        <v>100</v>
      </c>
      <c r="F54" s="41">
        <v>250</v>
      </c>
      <c r="G54" s="60">
        <f t="shared" si="5"/>
        <v>1125</v>
      </c>
      <c r="H54" s="41">
        <v>525</v>
      </c>
      <c r="I54" s="41">
        <v>250</v>
      </c>
      <c r="J54" s="41">
        <v>100</v>
      </c>
      <c r="K54" s="41">
        <v>250</v>
      </c>
      <c r="L54" s="61">
        <f t="shared" si="1"/>
        <v>1125</v>
      </c>
      <c r="M54" s="42">
        <f t="shared" si="2"/>
        <v>2250</v>
      </c>
      <c r="N54" s="41"/>
      <c r="O54" s="41">
        <f t="shared" si="4"/>
        <v>2250</v>
      </c>
    </row>
    <row r="55" spans="1:15" ht="16.5" x14ac:dyDescent="0.3">
      <c r="A55" s="70">
        <v>46</v>
      </c>
      <c r="B55" s="68" t="s">
        <v>565</v>
      </c>
      <c r="C55" s="41">
        <v>0</v>
      </c>
      <c r="D55" s="41">
        <v>0</v>
      </c>
      <c r="E55" s="41">
        <v>0</v>
      </c>
      <c r="F55" s="41">
        <v>0</v>
      </c>
      <c r="G55" s="60">
        <f t="shared" si="5"/>
        <v>0</v>
      </c>
      <c r="H55" s="41">
        <v>455</v>
      </c>
      <c r="I55" s="41">
        <v>250</v>
      </c>
      <c r="J55" s="41">
        <v>100</v>
      </c>
      <c r="K55" s="41">
        <v>250</v>
      </c>
      <c r="L55" s="61">
        <f t="shared" si="1"/>
        <v>1055</v>
      </c>
      <c r="M55" s="42">
        <f t="shared" si="2"/>
        <v>1055</v>
      </c>
      <c r="N55" s="41">
        <v>1055</v>
      </c>
      <c r="O55" s="41">
        <f t="shared" si="4"/>
        <v>0</v>
      </c>
    </row>
    <row r="56" spans="1:15" ht="16.5" x14ac:dyDescent="0.3">
      <c r="A56" s="70">
        <v>47</v>
      </c>
      <c r="B56" s="68" t="s">
        <v>77</v>
      </c>
      <c r="C56" s="41">
        <v>574</v>
      </c>
      <c r="D56" s="41">
        <v>500</v>
      </c>
      <c r="E56" s="41">
        <v>100</v>
      </c>
      <c r="F56" s="41">
        <v>0</v>
      </c>
      <c r="G56" s="60">
        <f t="shared" si="5"/>
        <v>1174</v>
      </c>
      <c r="H56" s="41">
        <v>287</v>
      </c>
      <c r="I56" s="41">
        <v>250</v>
      </c>
      <c r="J56" s="41">
        <v>100</v>
      </c>
      <c r="K56" s="41">
        <v>250</v>
      </c>
      <c r="L56" s="61">
        <f t="shared" si="1"/>
        <v>887</v>
      </c>
      <c r="M56" s="42">
        <f t="shared" si="2"/>
        <v>2061</v>
      </c>
      <c r="N56" s="41">
        <v>1000</v>
      </c>
      <c r="O56" s="41">
        <f t="shared" si="4"/>
        <v>1061</v>
      </c>
    </row>
    <row r="57" spans="1:15" ht="16.5" x14ac:dyDescent="0.3">
      <c r="A57" s="70">
        <v>48</v>
      </c>
      <c r="B57" s="68" t="s">
        <v>78</v>
      </c>
      <c r="C57" s="41">
        <v>807</v>
      </c>
      <c r="D57" s="41">
        <v>650</v>
      </c>
      <c r="E57" s="41">
        <v>350</v>
      </c>
      <c r="F57" s="41">
        <v>650</v>
      </c>
      <c r="G57" s="60">
        <f t="shared" si="5"/>
        <v>2457</v>
      </c>
      <c r="H57" s="41">
        <v>379</v>
      </c>
      <c r="I57" s="41">
        <v>250</v>
      </c>
      <c r="J57" s="41">
        <v>100</v>
      </c>
      <c r="K57" s="41">
        <v>250</v>
      </c>
      <c r="L57" s="61">
        <f t="shared" si="1"/>
        <v>979</v>
      </c>
      <c r="M57" s="42">
        <f t="shared" si="2"/>
        <v>3436</v>
      </c>
      <c r="N57" s="41"/>
      <c r="O57" s="41">
        <f t="shared" si="4"/>
        <v>3436</v>
      </c>
    </row>
    <row r="58" spans="1:15" ht="16.5" x14ac:dyDescent="0.3">
      <c r="A58" s="70">
        <v>49</v>
      </c>
      <c r="B58" s="68" t="s">
        <v>566</v>
      </c>
      <c r="C58" s="41">
        <v>0</v>
      </c>
      <c r="D58" s="41">
        <v>0</v>
      </c>
      <c r="E58" s="41">
        <v>0</v>
      </c>
      <c r="F58" s="41">
        <v>0</v>
      </c>
      <c r="G58" s="60">
        <f t="shared" si="5"/>
        <v>0</v>
      </c>
      <c r="H58" s="41">
        <v>90</v>
      </c>
      <c r="I58" s="41">
        <v>250</v>
      </c>
      <c r="J58" s="41">
        <v>100</v>
      </c>
      <c r="K58" s="41">
        <v>250</v>
      </c>
      <c r="L58" s="61">
        <f t="shared" si="1"/>
        <v>690</v>
      </c>
      <c r="M58" s="42">
        <f t="shared" si="2"/>
        <v>690</v>
      </c>
      <c r="N58" s="41">
        <v>690</v>
      </c>
      <c r="O58" s="41">
        <f t="shared" si="4"/>
        <v>0</v>
      </c>
    </row>
    <row r="59" spans="1:15" ht="16.5" x14ac:dyDescent="0.3">
      <c r="A59" s="70">
        <v>50</v>
      </c>
      <c r="B59" s="68" t="s">
        <v>456</v>
      </c>
      <c r="C59" s="41">
        <v>616</v>
      </c>
      <c r="D59" s="41">
        <v>550</v>
      </c>
      <c r="E59" s="41">
        <v>250</v>
      </c>
      <c r="F59" s="41">
        <v>650</v>
      </c>
      <c r="G59" s="60">
        <f t="shared" si="5"/>
        <v>2066</v>
      </c>
      <c r="H59" s="41">
        <v>258</v>
      </c>
      <c r="I59" s="41">
        <v>250</v>
      </c>
      <c r="J59" s="41">
        <v>100</v>
      </c>
      <c r="K59" s="41">
        <v>250</v>
      </c>
      <c r="L59" s="61">
        <f t="shared" si="1"/>
        <v>858</v>
      </c>
      <c r="M59" s="42">
        <f t="shared" si="2"/>
        <v>2924</v>
      </c>
      <c r="N59" s="41"/>
      <c r="O59" s="41">
        <f t="shared" si="4"/>
        <v>2924</v>
      </c>
    </row>
    <row r="60" spans="1:15" ht="16.5" x14ac:dyDescent="0.3">
      <c r="A60" s="70">
        <v>51</v>
      </c>
      <c r="B60" s="68" t="s">
        <v>457</v>
      </c>
      <c r="C60" s="41">
        <v>0</v>
      </c>
      <c r="D60" s="41">
        <v>0</v>
      </c>
      <c r="E60" s="41">
        <v>0</v>
      </c>
      <c r="F60" s="41">
        <v>0</v>
      </c>
      <c r="G60" s="60">
        <f t="shared" si="5"/>
        <v>0</v>
      </c>
      <c r="H60" s="41">
        <v>184</v>
      </c>
      <c r="I60" s="41">
        <v>250</v>
      </c>
      <c r="J60" s="41">
        <v>100</v>
      </c>
      <c r="K60" s="41">
        <v>250</v>
      </c>
      <c r="L60" s="61">
        <f t="shared" si="1"/>
        <v>784</v>
      </c>
      <c r="M60" s="42">
        <f t="shared" si="2"/>
        <v>784</v>
      </c>
      <c r="N60" s="41">
        <v>784</v>
      </c>
      <c r="O60" s="41">
        <f t="shared" si="4"/>
        <v>0</v>
      </c>
    </row>
    <row r="61" spans="1:15" ht="16.5" x14ac:dyDescent="0.3">
      <c r="A61" s="70">
        <v>52</v>
      </c>
      <c r="B61" s="68" t="s">
        <v>81</v>
      </c>
      <c r="C61" s="41">
        <v>0</v>
      </c>
      <c r="D61" s="41">
        <v>380</v>
      </c>
      <c r="E61" s="41">
        <v>200</v>
      </c>
      <c r="F61" s="41">
        <v>300</v>
      </c>
      <c r="G61" s="60">
        <f t="shared" si="5"/>
        <v>880</v>
      </c>
      <c r="H61" s="41">
        <v>384</v>
      </c>
      <c r="I61" s="41">
        <v>250</v>
      </c>
      <c r="J61" s="41">
        <v>100</v>
      </c>
      <c r="K61" s="41">
        <v>250</v>
      </c>
      <c r="L61" s="61">
        <f t="shared" si="1"/>
        <v>984</v>
      </c>
      <c r="M61" s="42">
        <f t="shared" si="2"/>
        <v>1864</v>
      </c>
      <c r="N61" s="41">
        <v>232</v>
      </c>
      <c r="O61" s="41">
        <f t="shared" si="4"/>
        <v>1632</v>
      </c>
    </row>
    <row r="62" spans="1:15" ht="16.5" x14ac:dyDescent="0.3">
      <c r="A62" s="70">
        <v>53</v>
      </c>
      <c r="B62" s="68" t="s">
        <v>82</v>
      </c>
      <c r="C62" s="41">
        <v>0</v>
      </c>
      <c r="D62" s="41">
        <v>0</v>
      </c>
      <c r="E62" s="41">
        <v>0</v>
      </c>
      <c r="F62" s="41">
        <v>0</v>
      </c>
      <c r="G62" s="60">
        <f t="shared" si="5"/>
        <v>0</v>
      </c>
      <c r="H62" s="41">
        <v>384</v>
      </c>
      <c r="I62" s="41">
        <v>250</v>
      </c>
      <c r="J62" s="41">
        <v>100</v>
      </c>
      <c r="K62" s="41">
        <v>250</v>
      </c>
      <c r="L62" s="61">
        <f t="shared" si="1"/>
        <v>984</v>
      </c>
      <c r="M62" s="42">
        <f t="shared" si="2"/>
        <v>984</v>
      </c>
      <c r="N62" s="41">
        <v>984</v>
      </c>
      <c r="O62" s="41">
        <f t="shared" si="4"/>
        <v>0</v>
      </c>
    </row>
    <row r="63" spans="1:15" ht="16.5" x14ac:dyDescent="0.3">
      <c r="A63" s="70">
        <v>54</v>
      </c>
      <c r="B63" s="68" t="s">
        <v>83</v>
      </c>
      <c r="C63" s="41">
        <v>0</v>
      </c>
      <c r="D63" s="41">
        <v>0</v>
      </c>
      <c r="E63" s="41">
        <v>0</v>
      </c>
      <c r="F63" s="41">
        <v>0</v>
      </c>
      <c r="G63" s="60">
        <f t="shared" si="5"/>
        <v>0</v>
      </c>
      <c r="H63" s="41">
        <v>358</v>
      </c>
      <c r="I63" s="41">
        <v>250</v>
      </c>
      <c r="J63" s="41">
        <v>100</v>
      </c>
      <c r="K63" s="41">
        <v>250</v>
      </c>
      <c r="L63" s="61">
        <f t="shared" si="1"/>
        <v>958</v>
      </c>
      <c r="M63" s="42">
        <f t="shared" si="2"/>
        <v>958</v>
      </c>
      <c r="N63" s="41">
        <v>958</v>
      </c>
      <c r="O63" s="41">
        <f t="shared" si="4"/>
        <v>0</v>
      </c>
    </row>
    <row r="64" spans="1:15" ht="16.5" x14ac:dyDescent="0.3">
      <c r="A64" s="70">
        <v>55</v>
      </c>
      <c r="B64" s="68" t="s">
        <v>70</v>
      </c>
      <c r="C64" s="41">
        <v>0</v>
      </c>
      <c r="D64" s="41">
        <v>0</v>
      </c>
      <c r="E64" s="41">
        <v>0</v>
      </c>
      <c r="F64" s="41">
        <v>0</v>
      </c>
      <c r="G64" s="60">
        <f t="shared" si="5"/>
        <v>0</v>
      </c>
      <c r="H64" s="41">
        <v>1483</v>
      </c>
      <c r="I64" s="41">
        <v>250</v>
      </c>
      <c r="J64" s="41">
        <v>100</v>
      </c>
      <c r="K64" s="41">
        <v>250</v>
      </c>
      <c r="L64" s="61">
        <f t="shared" si="1"/>
        <v>2083</v>
      </c>
      <c r="M64" s="42">
        <f t="shared" si="2"/>
        <v>2083</v>
      </c>
      <c r="N64" s="41">
        <v>300</v>
      </c>
      <c r="O64" s="41">
        <f t="shared" si="4"/>
        <v>1783</v>
      </c>
    </row>
    <row r="65" spans="1:15" ht="16.5" x14ac:dyDescent="0.3">
      <c r="A65" s="70">
        <v>56</v>
      </c>
      <c r="B65" s="68" t="s">
        <v>84</v>
      </c>
      <c r="C65" s="41">
        <v>0</v>
      </c>
      <c r="D65" s="41">
        <v>0</v>
      </c>
      <c r="E65" s="41">
        <v>0</v>
      </c>
      <c r="F65" s="41">
        <v>0</v>
      </c>
      <c r="G65" s="60">
        <f t="shared" si="5"/>
        <v>0</v>
      </c>
      <c r="H65" s="41">
        <v>860</v>
      </c>
      <c r="I65" s="41">
        <v>250</v>
      </c>
      <c r="J65" s="41">
        <v>100</v>
      </c>
      <c r="K65" s="41">
        <v>250</v>
      </c>
      <c r="L65" s="61">
        <f t="shared" si="1"/>
        <v>1460</v>
      </c>
      <c r="M65" s="42">
        <f t="shared" si="2"/>
        <v>1460</v>
      </c>
      <c r="N65" s="41">
        <v>160</v>
      </c>
      <c r="O65" s="41">
        <f t="shared" si="4"/>
        <v>1300</v>
      </c>
    </row>
    <row r="66" spans="1:15" ht="16.5" x14ac:dyDescent="0.3">
      <c r="A66" s="70">
        <v>57</v>
      </c>
      <c r="B66" s="68" t="s">
        <v>85</v>
      </c>
      <c r="C66" s="41">
        <v>0</v>
      </c>
      <c r="D66" s="41">
        <v>0</v>
      </c>
      <c r="E66" s="41">
        <v>0</v>
      </c>
      <c r="F66" s="41">
        <v>0</v>
      </c>
      <c r="G66" s="60">
        <f t="shared" si="5"/>
        <v>0</v>
      </c>
      <c r="H66" s="41">
        <v>112</v>
      </c>
      <c r="I66" s="41">
        <v>250</v>
      </c>
      <c r="J66" s="41">
        <v>100</v>
      </c>
      <c r="K66" s="41">
        <v>250</v>
      </c>
      <c r="L66" s="61">
        <f t="shared" si="1"/>
        <v>712</v>
      </c>
      <c r="M66" s="42">
        <f t="shared" si="2"/>
        <v>712</v>
      </c>
      <c r="N66" s="41">
        <v>712</v>
      </c>
      <c r="O66" s="41">
        <f t="shared" si="4"/>
        <v>0</v>
      </c>
    </row>
    <row r="67" spans="1:15" ht="16.5" x14ac:dyDescent="0.3">
      <c r="A67" s="70">
        <v>58</v>
      </c>
      <c r="B67" s="68" t="s">
        <v>86</v>
      </c>
      <c r="C67" s="41">
        <v>0</v>
      </c>
      <c r="D67" s="41">
        <v>0</v>
      </c>
      <c r="E67" s="41">
        <v>0</v>
      </c>
      <c r="F67" s="41">
        <v>0</v>
      </c>
      <c r="G67" s="60">
        <f t="shared" si="5"/>
        <v>0</v>
      </c>
      <c r="H67" s="41">
        <v>112</v>
      </c>
      <c r="I67" s="41">
        <v>250</v>
      </c>
      <c r="J67" s="41">
        <v>100</v>
      </c>
      <c r="K67" s="41">
        <v>250</v>
      </c>
      <c r="L67" s="61">
        <f t="shared" si="1"/>
        <v>712</v>
      </c>
      <c r="M67" s="42">
        <f t="shared" si="2"/>
        <v>712</v>
      </c>
      <c r="N67" s="41">
        <v>462</v>
      </c>
      <c r="O67" s="41">
        <f t="shared" si="4"/>
        <v>250</v>
      </c>
    </row>
    <row r="68" spans="1:15" ht="16.5" x14ac:dyDescent="0.3">
      <c r="A68" s="70">
        <v>59</v>
      </c>
      <c r="B68" s="68" t="s">
        <v>87</v>
      </c>
      <c r="C68" s="41">
        <v>0</v>
      </c>
      <c r="D68" s="41">
        <v>0</v>
      </c>
      <c r="E68" s="41">
        <v>0</v>
      </c>
      <c r="F68" s="41">
        <v>0</v>
      </c>
      <c r="G68" s="60">
        <f t="shared" si="5"/>
        <v>0</v>
      </c>
      <c r="H68" s="41">
        <v>142</v>
      </c>
      <c r="I68" s="41">
        <v>0</v>
      </c>
      <c r="J68" s="41">
        <v>0</v>
      </c>
      <c r="K68" s="41">
        <v>0</v>
      </c>
      <c r="L68" s="61">
        <f t="shared" si="1"/>
        <v>142</v>
      </c>
      <c r="M68" s="42">
        <f t="shared" si="2"/>
        <v>142</v>
      </c>
      <c r="N68" s="41"/>
      <c r="O68" s="41">
        <f t="shared" si="4"/>
        <v>142</v>
      </c>
    </row>
    <row r="69" spans="1:15" ht="16.5" x14ac:dyDescent="0.3">
      <c r="A69" s="70">
        <v>60</v>
      </c>
      <c r="B69" s="68" t="s">
        <v>88</v>
      </c>
      <c r="C69" s="41">
        <v>0</v>
      </c>
      <c r="D69" s="41">
        <v>0</v>
      </c>
      <c r="E69" s="41">
        <v>0</v>
      </c>
      <c r="F69" s="41">
        <v>0</v>
      </c>
      <c r="G69" s="60">
        <f t="shared" si="5"/>
        <v>0</v>
      </c>
      <c r="H69" s="41">
        <v>527</v>
      </c>
      <c r="I69" s="41">
        <v>250</v>
      </c>
      <c r="J69" s="41">
        <v>100</v>
      </c>
      <c r="K69" s="41">
        <v>250</v>
      </c>
      <c r="L69" s="61">
        <f t="shared" si="1"/>
        <v>1127</v>
      </c>
      <c r="M69" s="42">
        <f t="shared" ref="M69:M112" si="6">SUM(G69,L69)</f>
        <v>1127</v>
      </c>
      <c r="N69" s="41">
        <v>1127</v>
      </c>
      <c r="O69" s="41">
        <f t="shared" si="4"/>
        <v>0</v>
      </c>
    </row>
    <row r="70" spans="1:15" ht="16.5" x14ac:dyDescent="0.3">
      <c r="A70" s="70">
        <v>61</v>
      </c>
      <c r="B70" s="68" t="s">
        <v>89</v>
      </c>
      <c r="C70" s="41">
        <v>0</v>
      </c>
      <c r="D70" s="41">
        <v>0</v>
      </c>
      <c r="E70" s="41">
        <v>0</v>
      </c>
      <c r="F70" s="41">
        <v>0</v>
      </c>
      <c r="G70" s="60">
        <f t="shared" si="5"/>
        <v>0</v>
      </c>
      <c r="H70" s="41">
        <v>410</v>
      </c>
      <c r="I70" s="41">
        <v>250</v>
      </c>
      <c r="J70" s="41">
        <v>100</v>
      </c>
      <c r="K70" s="41">
        <v>250</v>
      </c>
      <c r="L70" s="61">
        <f t="shared" si="1"/>
        <v>1010</v>
      </c>
      <c r="M70" s="42">
        <f t="shared" si="6"/>
        <v>1010</v>
      </c>
      <c r="N70" s="41">
        <v>1010</v>
      </c>
      <c r="O70" s="41">
        <f t="shared" si="4"/>
        <v>0</v>
      </c>
    </row>
    <row r="71" spans="1:15" ht="16.5" x14ac:dyDescent="0.3">
      <c r="A71" s="70">
        <v>62</v>
      </c>
      <c r="B71" s="68" t="s">
        <v>90</v>
      </c>
      <c r="C71" s="41">
        <v>0</v>
      </c>
      <c r="D71" s="41">
        <v>0</v>
      </c>
      <c r="E71" s="41">
        <v>0</v>
      </c>
      <c r="F71" s="41">
        <v>0</v>
      </c>
      <c r="G71" s="60">
        <f t="shared" si="5"/>
        <v>0</v>
      </c>
      <c r="H71" s="41">
        <v>97</v>
      </c>
      <c r="I71" s="41">
        <v>250</v>
      </c>
      <c r="J71" s="41">
        <v>100</v>
      </c>
      <c r="K71" s="41">
        <v>250</v>
      </c>
      <c r="L71" s="61">
        <f t="shared" si="1"/>
        <v>697</v>
      </c>
      <c r="M71" s="42">
        <f>SUM(G71,L71)</f>
        <v>697</v>
      </c>
      <c r="N71" s="41">
        <v>150</v>
      </c>
      <c r="O71" s="41">
        <f t="shared" si="4"/>
        <v>547</v>
      </c>
    </row>
    <row r="72" spans="1:15" ht="16.5" x14ac:dyDescent="0.3">
      <c r="A72" s="70">
        <v>63</v>
      </c>
      <c r="B72" s="68" t="s">
        <v>91</v>
      </c>
      <c r="C72" s="41">
        <v>0</v>
      </c>
      <c r="D72" s="41">
        <v>0</v>
      </c>
      <c r="E72" s="41">
        <v>0</v>
      </c>
      <c r="F72" s="41">
        <v>0</v>
      </c>
      <c r="G72" s="60">
        <f t="shared" si="5"/>
        <v>0</v>
      </c>
      <c r="H72" s="41">
        <v>544</v>
      </c>
      <c r="I72" s="41">
        <v>250</v>
      </c>
      <c r="J72" s="41">
        <v>100</v>
      </c>
      <c r="K72" s="41">
        <v>1000</v>
      </c>
      <c r="L72" s="61">
        <f t="shared" si="1"/>
        <v>1894</v>
      </c>
      <c r="M72" s="42">
        <f t="shared" si="6"/>
        <v>1894</v>
      </c>
      <c r="N72" s="41">
        <v>1894</v>
      </c>
      <c r="O72" s="41">
        <f t="shared" si="4"/>
        <v>0</v>
      </c>
    </row>
    <row r="73" spans="1:15" ht="16.5" x14ac:dyDescent="0.3">
      <c r="A73" s="70">
        <v>64</v>
      </c>
      <c r="B73" s="68" t="s">
        <v>92</v>
      </c>
      <c r="C73" s="41">
        <v>0</v>
      </c>
      <c r="D73" s="41">
        <v>0</v>
      </c>
      <c r="E73" s="41">
        <v>0</v>
      </c>
      <c r="F73" s="41">
        <v>0</v>
      </c>
      <c r="G73" s="60">
        <f t="shared" si="5"/>
        <v>0</v>
      </c>
      <c r="H73" s="41">
        <v>1110</v>
      </c>
      <c r="I73" s="41">
        <v>250</v>
      </c>
      <c r="J73" s="41">
        <v>100</v>
      </c>
      <c r="K73" s="41">
        <v>1000</v>
      </c>
      <c r="L73" s="61">
        <f t="shared" si="1"/>
        <v>2460</v>
      </c>
      <c r="M73" s="42">
        <f t="shared" si="6"/>
        <v>2460</v>
      </c>
      <c r="N73" s="41">
        <v>2460</v>
      </c>
      <c r="O73" s="41">
        <f t="shared" si="4"/>
        <v>0</v>
      </c>
    </row>
    <row r="74" spans="1:15" ht="16.5" x14ac:dyDescent="0.3">
      <c r="A74" s="70">
        <v>65</v>
      </c>
      <c r="B74" s="68" t="s">
        <v>93</v>
      </c>
      <c r="C74" s="41">
        <v>0</v>
      </c>
      <c r="D74" s="41">
        <v>0</v>
      </c>
      <c r="E74" s="41">
        <v>0</v>
      </c>
      <c r="F74" s="41">
        <v>0</v>
      </c>
      <c r="G74" s="60">
        <f t="shared" si="5"/>
        <v>0</v>
      </c>
      <c r="H74" s="41">
        <v>906</v>
      </c>
      <c r="I74" s="41">
        <v>250</v>
      </c>
      <c r="J74" s="41">
        <v>100</v>
      </c>
      <c r="K74" s="41">
        <v>250</v>
      </c>
      <c r="L74" s="61">
        <f t="shared" si="1"/>
        <v>1506</v>
      </c>
      <c r="M74" s="42">
        <f t="shared" si="6"/>
        <v>1506</v>
      </c>
      <c r="N74" s="41">
        <v>1506</v>
      </c>
      <c r="O74" s="41">
        <f t="shared" si="4"/>
        <v>0</v>
      </c>
    </row>
    <row r="75" spans="1:15" ht="16.5" x14ac:dyDescent="0.3">
      <c r="A75" s="70">
        <v>66</v>
      </c>
      <c r="B75" s="68" t="s">
        <v>94</v>
      </c>
      <c r="C75" s="41">
        <v>0</v>
      </c>
      <c r="D75" s="41">
        <v>0</v>
      </c>
      <c r="E75" s="41">
        <v>0</v>
      </c>
      <c r="F75" s="41">
        <v>0</v>
      </c>
      <c r="G75" s="60">
        <f t="shared" si="5"/>
        <v>0</v>
      </c>
      <c r="H75" s="41">
        <v>320</v>
      </c>
      <c r="I75" s="41">
        <v>250</v>
      </c>
      <c r="J75" s="41">
        <v>100</v>
      </c>
      <c r="K75" s="41">
        <v>250</v>
      </c>
      <c r="L75" s="61">
        <f t="shared" ref="L75:L78" si="7">SUM(H75:K75)</f>
        <v>920</v>
      </c>
      <c r="M75" s="42">
        <f t="shared" si="6"/>
        <v>920</v>
      </c>
      <c r="N75" s="41">
        <v>920</v>
      </c>
      <c r="O75" s="41">
        <f t="shared" ref="O75:O118" si="8">SUM(M75-N75)</f>
        <v>0</v>
      </c>
    </row>
    <row r="76" spans="1:15" ht="16.5" x14ac:dyDescent="0.3">
      <c r="A76" s="70">
        <v>67</v>
      </c>
      <c r="B76" s="68" t="s">
        <v>495</v>
      </c>
      <c r="C76" s="41">
        <v>0</v>
      </c>
      <c r="D76" s="41">
        <v>0</v>
      </c>
      <c r="E76" s="41">
        <v>0</v>
      </c>
      <c r="F76" s="41">
        <v>0</v>
      </c>
      <c r="G76" s="60">
        <f t="shared" si="5"/>
        <v>0</v>
      </c>
      <c r="H76" s="41">
        <v>170</v>
      </c>
      <c r="I76" s="41">
        <v>250</v>
      </c>
      <c r="J76" s="41">
        <v>100</v>
      </c>
      <c r="K76" s="41">
        <v>250</v>
      </c>
      <c r="L76" s="61">
        <f t="shared" si="7"/>
        <v>770</v>
      </c>
      <c r="M76" s="42">
        <f t="shared" si="6"/>
        <v>770</v>
      </c>
      <c r="N76" s="41">
        <v>770</v>
      </c>
      <c r="O76" s="41">
        <f t="shared" si="8"/>
        <v>0</v>
      </c>
    </row>
    <row r="77" spans="1:15" ht="16.5" x14ac:dyDescent="0.3">
      <c r="A77" s="70">
        <v>68</v>
      </c>
      <c r="B77" s="68" t="s">
        <v>95</v>
      </c>
      <c r="C77" s="41">
        <v>0</v>
      </c>
      <c r="D77" s="41">
        <v>0</v>
      </c>
      <c r="E77" s="41">
        <v>0</v>
      </c>
      <c r="F77" s="41">
        <v>0</v>
      </c>
      <c r="G77" s="60">
        <f t="shared" si="5"/>
        <v>0</v>
      </c>
      <c r="H77" s="41">
        <v>170</v>
      </c>
      <c r="I77" s="41">
        <v>250</v>
      </c>
      <c r="J77" s="41">
        <v>100</v>
      </c>
      <c r="K77" s="41">
        <v>250</v>
      </c>
      <c r="L77" s="61">
        <f t="shared" si="7"/>
        <v>770</v>
      </c>
      <c r="M77" s="42">
        <f t="shared" si="6"/>
        <v>770</v>
      </c>
      <c r="N77" s="41">
        <v>770</v>
      </c>
      <c r="O77" s="41">
        <f t="shared" si="8"/>
        <v>0</v>
      </c>
    </row>
    <row r="78" spans="1:15" ht="16.5" x14ac:dyDescent="0.3">
      <c r="A78" s="70">
        <v>69</v>
      </c>
      <c r="B78" s="68" t="s">
        <v>96</v>
      </c>
      <c r="C78" s="41">
        <v>0</v>
      </c>
      <c r="D78" s="41">
        <v>0</v>
      </c>
      <c r="E78" s="41">
        <v>0</v>
      </c>
      <c r="F78" s="41">
        <v>0</v>
      </c>
      <c r="G78" s="60">
        <f t="shared" si="5"/>
        <v>0</v>
      </c>
      <c r="H78" s="41">
        <v>170</v>
      </c>
      <c r="I78" s="41">
        <v>250</v>
      </c>
      <c r="J78" s="41">
        <v>100</v>
      </c>
      <c r="K78" s="41">
        <v>250</v>
      </c>
      <c r="L78" s="61">
        <f t="shared" si="7"/>
        <v>770</v>
      </c>
      <c r="M78" s="42">
        <f t="shared" si="6"/>
        <v>770</v>
      </c>
      <c r="N78" s="41"/>
      <c r="O78" s="41">
        <f t="shared" si="8"/>
        <v>770</v>
      </c>
    </row>
    <row r="79" spans="1:15" ht="16.5" x14ac:dyDescent="0.3">
      <c r="A79" s="70">
        <v>70</v>
      </c>
      <c r="B79" s="68" t="s">
        <v>97</v>
      </c>
      <c r="C79" s="41">
        <v>0</v>
      </c>
      <c r="D79" s="41">
        <v>0</v>
      </c>
      <c r="E79" s="41">
        <v>0</v>
      </c>
      <c r="F79" s="41">
        <v>0</v>
      </c>
      <c r="G79" s="60">
        <f t="shared" si="5"/>
        <v>0</v>
      </c>
      <c r="H79" s="41">
        <v>117</v>
      </c>
      <c r="I79" s="41">
        <v>250</v>
      </c>
      <c r="J79" s="41">
        <v>100</v>
      </c>
      <c r="K79" s="41">
        <v>250</v>
      </c>
      <c r="L79" s="61">
        <f t="shared" ref="L79:L100" si="9">SUM(H79:K79)</f>
        <v>717</v>
      </c>
      <c r="M79" s="42">
        <f t="shared" si="6"/>
        <v>717</v>
      </c>
      <c r="N79" s="41">
        <v>250</v>
      </c>
      <c r="O79" s="41">
        <f t="shared" si="8"/>
        <v>467</v>
      </c>
    </row>
    <row r="80" spans="1:15" ht="16.5" x14ac:dyDescent="0.3">
      <c r="A80" s="70">
        <v>71</v>
      </c>
      <c r="B80" s="68" t="s">
        <v>98</v>
      </c>
      <c r="C80" s="41">
        <v>752</v>
      </c>
      <c r="D80" s="41">
        <v>0</v>
      </c>
      <c r="E80" s="41">
        <v>0</v>
      </c>
      <c r="F80" s="41">
        <v>0</v>
      </c>
      <c r="G80" s="60">
        <f t="shared" si="5"/>
        <v>752</v>
      </c>
      <c r="H80" s="41">
        <v>419</v>
      </c>
      <c r="I80" s="41">
        <v>0</v>
      </c>
      <c r="J80" s="41">
        <v>0</v>
      </c>
      <c r="K80" s="41">
        <v>0</v>
      </c>
      <c r="L80" s="61">
        <f t="shared" si="9"/>
        <v>419</v>
      </c>
      <c r="M80" s="42">
        <f t="shared" si="6"/>
        <v>1171</v>
      </c>
      <c r="N80" s="41"/>
      <c r="O80" s="41">
        <f t="shared" si="8"/>
        <v>1171</v>
      </c>
    </row>
    <row r="81" spans="1:15" ht="16.5" x14ac:dyDescent="0.3">
      <c r="A81" s="70">
        <v>72</v>
      </c>
      <c r="B81" s="68" t="s">
        <v>99</v>
      </c>
      <c r="C81" s="41">
        <v>207</v>
      </c>
      <c r="D81" s="41">
        <v>250</v>
      </c>
      <c r="E81" s="41">
        <v>100</v>
      </c>
      <c r="F81" s="41">
        <v>250</v>
      </c>
      <c r="G81" s="60">
        <f t="shared" si="5"/>
        <v>807</v>
      </c>
      <c r="H81" s="41">
        <v>207</v>
      </c>
      <c r="I81" s="41">
        <v>250</v>
      </c>
      <c r="J81" s="41">
        <v>100</v>
      </c>
      <c r="K81" s="41">
        <v>250</v>
      </c>
      <c r="L81" s="61">
        <f t="shared" si="9"/>
        <v>807</v>
      </c>
      <c r="M81" s="42">
        <f t="shared" si="6"/>
        <v>1614</v>
      </c>
      <c r="N81" s="41"/>
      <c r="O81" s="41">
        <f t="shared" si="8"/>
        <v>1614</v>
      </c>
    </row>
    <row r="82" spans="1:15" ht="16.5" x14ac:dyDescent="0.3">
      <c r="A82" s="70">
        <v>73</v>
      </c>
      <c r="B82" s="68" t="s">
        <v>534</v>
      </c>
      <c r="C82" s="41">
        <v>0</v>
      </c>
      <c r="D82" s="41">
        <v>0</v>
      </c>
      <c r="E82" s="41">
        <v>0</v>
      </c>
      <c r="F82" s="41">
        <v>0</v>
      </c>
      <c r="G82" s="60">
        <f t="shared" si="5"/>
        <v>0</v>
      </c>
      <c r="H82" s="41">
        <v>207</v>
      </c>
      <c r="I82" s="41">
        <v>250</v>
      </c>
      <c r="J82" s="41">
        <v>100</v>
      </c>
      <c r="K82" s="41">
        <v>250</v>
      </c>
      <c r="L82" s="61">
        <f t="shared" si="9"/>
        <v>807</v>
      </c>
      <c r="M82" s="42">
        <f t="shared" si="6"/>
        <v>807</v>
      </c>
      <c r="N82" s="41">
        <v>500</v>
      </c>
      <c r="O82" s="41">
        <f t="shared" si="8"/>
        <v>307</v>
      </c>
    </row>
    <row r="83" spans="1:15" ht="16.5" x14ac:dyDescent="0.3">
      <c r="A83" s="70">
        <v>74</v>
      </c>
      <c r="B83" s="68" t="s">
        <v>100</v>
      </c>
      <c r="C83" s="41">
        <v>0</v>
      </c>
      <c r="D83" s="41">
        <v>0</v>
      </c>
      <c r="E83" s="41">
        <v>0</v>
      </c>
      <c r="F83" s="41">
        <v>0</v>
      </c>
      <c r="G83" s="60">
        <f t="shared" si="5"/>
        <v>0</v>
      </c>
      <c r="H83" s="41">
        <v>207</v>
      </c>
      <c r="I83" s="41">
        <v>250</v>
      </c>
      <c r="J83" s="41">
        <v>100</v>
      </c>
      <c r="K83" s="41">
        <v>250</v>
      </c>
      <c r="L83" s="61">
        <f t="shared" si="9"/>
        <v>807</v>
      </c>
      <c r="M83" s="42">
        <f t="shared" si="6"/>
        <v>807</v>
      </c>
      <c r="N83" s="41">
        <v>557</v>
      </c>
      <c r="O83" s="41">
        <f t="shared" si="8"/>
        <v>250</v>
      </c>
    </row>
    <row r="84" spans="1:15" ht="16.5" x14ac:dyDescent="0.3">
      <c r="A84" s="70">
        <v>75</v>
      </c>
      <c r="B84" s="68" t="s">
        <v>101</v>
      </c>
      <c r="C84" s="41">
        <v>0</v>
      </c>
      <c r="D84" s="41">
        <v>0</v>
      </c>
      <c r="E84" s="41">
        <v>0</v>
      </c>
      <c r="F84" s="41">
        <v>0</v>
      </c>
      <c r="G84" s="60">
        <f t="shared" si="5"/>
        <v>0</v>
      </c>
      <c r="H84" s="41">
        <v>340</v>
      </c>
      <c r="I84" s="41">
        <v>250</v>
      </c>
      <c r="J84" s="41">
        <v>100</v>
      </c>
      <c r="K84" s="41">
        <v>250</v>
      </c>
      <c r="L84" s="61">
        <f t="shared" si="9"/>
        <v>940</v>
      </c>
      <c r="M84" s="42">
        <f t="shared" si="6"/>
        <v>940</v>
      </c>
      <c r="N84" s="41">
        <v>940</v>
      </c>
      <c r="O84" s="41">
        <f t="shared" si="8"/>
        <v>0</v>
      </c>
    </row>
    <row r="85" spans="1:15" ht="16.5" x14ac:dyDescent="0.3">
      <c r="A85" s="70">
        <v>76</v>
      </c>
      <c r="B85" s="68" t="s">
        <v>497</v>
      </c>
      <c r="C85" s="41">
        <v>0</v>
      </c>
      <c r="D85" s="41">
        <v>0</v>
      </c>
      <c r="E85" s="41">
        <v>0</v>
      </c>
      <c r="F85" s="41">
        <v>0</v>
      </c>
      <c r="G85" s="60">
        <f t="shared" si="5"/>
        <v>0</v>
      </c>
      <c r="H85" s="41">
        <v>583</v>
      </c>
      <c r="I85" s="41">
        <v>250</v>
      </c>
      <c r="J85" s="41">
        <v>100</v>
      </c>
      <c r="K85" s="41">
        <v>250</v>
      </c>
      <c r="L85" s="61">
        <f t="shared" si="9"/>
        <v>1183</v>
      </c>
      <c r="M85" s="42">
        <f t="shared" si="6"/>
        <v>1183</v>
      </c>
      <c r="N85" s="41"/>
      <c r="O85" s="41">
        <f t="shared" si="8"/>
        <v>1183</v>
      </c>
    </row>
    <row r="86" spans="1:15" ht="16.5" x14ac:dyDescent="0.3">
      <c r="A86" s="70">
        <v>77</v>
      </c>
      <c r="B86" s="68" t="s">
        <v>102</v>
      </c>
      <c r="C86" s="41">
        <v>0</v>
      </c>
      <c r="D86" s="41">
        <v>0</v>
      </c>
      <c r="E86" s="41">
        <v>0</v>
      </c>
      <c r="F86" s="41">
        <v>0</v>
      </c>
      <c r="G86" s="60">
        <f t="shared" si="5"/>
        <v>0</v>
      </c>
      <c r="H86" s="41">
        <v>326</v>
      </c>
      <c r="I86" s="41">
        <v>250</v>
      </c>
      <c r="J86" s="41">
        <v>100</v>
      </c>
      <c r="K86" s="41">
        <v>1000</v>
      </c>
      <c r="L86" s="61">
        <f t="shared" si="9"/>
        <v>1676</v>
      </c>
      <c r="M86" s="42">
        <f t="shared" si="6"/>
        <v>1676</v>
      </c>
      <c r="N86" s="41"/>
      <c r="O86" s="41">
        <f t="shared" si="8"/>
        <v>1676</v>
      </c>
    </row>
    <row r="87" spans="1:15" ht="16.5" x14ac:dyDescent="0.3">
      <c r="A87" s="70">
        <v>78</v>
      </c>
      <c r="B87" s="68" t="s">
        <v>103</v>
      </c>
      <c r="C87" s="41">
        <v>522</v>
      </c>
      <c r="D87" s="41">
        <v>500</v>
      </c>
      <c r="E87" s="41">
        <v>200</v>
      </c>
      <c r="F87" s="41">
        <v>500</v>
      </c>
      <c r="G87" s="60">
        <f t="shared" si="5"/>
        <v>1722</v>
      </c>
      <c r="H87" s="41">
        <v>261</v>
      </c>
      <c r="I87" s="41">
        <v>250</v>
      </c>
      <c r="J87" s="41">
        <v>100</v>
      </c>
      <c r="K87" s="41">
        <v>250</v>
      </c>
      <c r="L87" s="61">
        <f t="shared" si="9"/>
        <v>861</v>
      </c>
      <c r="M87" s="42">
        <f t="shared" si="6"/>
        <v>2583</v>
      </c>
      <c r="N87" s="41">
        <v>0</v>
      </c>
      <c r="O87" s="41">
        <f t="shared" si="8"/>
        <v>2583</v>
      </c>
    </row>
    <row r="88" spans="1:15" ht="16.5" x14ac:dyDescent="0.3">
      <c r="A88" s="70">
        <v>79</v>
      </c>
      <c r="B88" s="68" t="s">
        <v>105</v>
      </c>
      <c r="C88" s="41">
        <v>0</v>
      </c>
      <c r="D88" s="41">
        <v>0</v>
      </c>
      <c r="E88" s="41">
        <v>0</v>
      </c>
      <c r="F88" s="41">
        <v>0</v>
      </c>
      <c r="G88" s="60">
        <f t="shared" si="5"/>
        <v>0</v>
      </c>
      <c r="H88" s="41">
        <v>261</v>
      </c>
      <c r="I88" s="41">
        <v>250</v>
      </c>
      <c r="J88" s="41">
        <v>100</v>
      </c>
      <c r="K88" s="41">
        <v>250</v>
      </c>
      <c r="L88" s="61">
        <f t="shared" si="9"/>
        <v>861</v>
      </c>
      <c r="M88" s="42">
        <f t="shared" si="6"/>
        <v>861</v>
      </c>
      <c r="N88" s="41">
        <v>718</v>
      </c>
      <c r="O88" s="41">
        <f t="shared" si="8"/>
        <v>143</v>
      </c>
    </row>
    <row r="89" spans="1:15" ht="16.5" x14ac:dyDescent="0.3">
      <c r="A89" s="70">
        <v>80</v>
      </c>
      <c r="B89" s="68" t="s">
        <v>128</v>
      </c>
      <c r="C89" s="41">
        <v>0</v>
      </c>
      <c r="D89" s="41">
        <v>0</v>
      </c>
      <c r="E89" s="41">
        <v>0</v>
      </c>
      <c r="F89" s="41">
        <v>0</v>
      </c>
      <c r="G89" s="60">
        <f t="shared" si="5"/>
        <v>0</v>
      </c>
      <c r="H89" s="41">
        <v>444</v>
      </c>
      <c r="I89" s="41">
        <v>250</v>
      </c>
      <c r="J89" s="41">
        <v>100</v>
      </c>
      <c r="K89" s="41">
        <v>250</v>
      </c>
      <c r="L89" s="61">
        <f t="shared" si="9"/>
        <v>1044</v>
      </c>
      <c r="M89" s="42">
        <f t="shared" si="6"/>
        <v>1044</v>
      </c>
      <c r="N89" s="41">
        <v>500</v>
      </c>
      <c r="O89" s="41">
        <f t="shared" si="8"/>
        <v>544</v>
      </c>
    </row>
    <row r="90" spans="1:15" ht="16.5" x14ac:dyDescent="0.3">
      <c r="A90" s="70">
        <v>81</v>
      </c>
      <c r="B90" s="68" t="s">
        <v>107</v>
      </c>
      <c r="C90" s="41">
        <v>289</v>
      </c>
      <c r="D90" s="41">
        <v>650</v>
      </c>
      <c r="E90" s="41">
        <v>350</v>
      </c>
      <c r="F90" s="41">
        <v>300</v>
      </c>
      <c r="G90" s="60">
        <f t="shared" si="5"/>
        <v>1589</v>
      </c>
      <c r="H90" s="41">
        <v>488</v>
      </c>
      <c r="I90" s="41">
        <v>250</v>
      </c>
      <c r="J90" s="41">
        <v>100</v>
      </c>
      <c r="K90" s="41">
        <v>250</v>
      </c>
      <c r="L90" s="61">
        <f t="shared" si="9"/>
        <v>1088</v>
      </c>
      <c r="M90" s="42">
        <f>SUM(G90,L90)</f>
        <v>2677</v>
      </c>
      <c r="N90" s="41">
        <v>0</v>
      </c>
      <c r="O90" s="41">
        <f t="shared" si="8"/>
        <v>2677</v>
      </c>
    </row>
    <row r="91" spans="1:15" ht="16.5" x14ac:dyDescent="0.3">
      <c r="A91" s="70">
        <v>82</v>
      </c>
      <c r="B91" s="68" t="s">
        <v>106</v>
      </c>
      <c r="C91" s="41">
        <v>722</v>
      </c>
      <c r="D91" s="41">
        <v>600</v>
      </c>
      <c r="E91" s="41">
        <v>300</v>
      </c>
      <c r="F91" s="41">
        <v>800</v>
      </c>
      <c r="G91" s="60">
        <f t="shared" ref="G91:G135" si="10">SUM(C91:F91)</f>
        <v>2422</v>
      </c>
      <c r="H91" s="41">
        <v>261</v>
      </c>
      <c r="I91" s="41">
        <v>250</v>
      </c>
      <c r="J91" s="41">
        <v>100</v>
      </c>
      <c r="K91" s="41">
        <v>250</v>
      </c>
      <c r="L91" s="61">
        <f t="shared" si="9"/>
        <v>861</v>
      </c>
      <c r="M91" s="42">
        <f t="shared" si="6"/>
        <v>3283</v>
      </c>
      <c r="N91" s="41">
        <v>0</v>
      </c>
      <c r="O91" s="41">
        <f t="shared" si="8"/>
        <v>3283</v>
      </c>
    </row>
    <row r="92" spans="1:15" ht="16.5" x14ac:dyDescent="0.3">
      <c r="A92" s="70">
        <v>83</v>
      </c>
      <c r="B92" s="68" t="s">
        <v>567</v>
      </c>
      <c r="C92" s="41">
        <v>0</v>
      </c>
      <c r="D92" s="41">
        <v>0</v>
      </c>
      <c r="E92" s="41">
        <v>0</v>
      </c>
      <c r="F92" s="41">
        <v>0</v>
      </c>
      <c r="G92" s="60">
        <f t="shared" si="10"/>
        <v>0</v>
      </c>
      <c r="H92" s="41">
        <v>516</v>
      </c>
      <c r="I92" s="41">
        <v>250</v>
      </c>
      <c r="J92" s="41">
        <v>100</v>
      </c>
      <c r="K92" s="41">
        <v>250</v>
      </c>
      <c r="L92" s="61">
        <f t="shared" si="9"/>
        <v>1116</v>
      </c>
      <c r="M92" s="42">
        <f t="shared" si="6"/>
        <v>1116</v>
      </c>
      <c r="N92" s="41">
        <v>350</v>
      </c>
      <c r="O92" s="41">
        <f t="shared" si="8"/>
        <v>766</v>
      </c>
    </row>
    <row r="93" spans="1:15" ht="16.5" x14ac:dyDescent="0.3">
      <c r="A93" s="70">
        <v>84</v>
      </c>
      <c r="B93" s="68" t="s">
        <v>109</v>
      </c>
      <c r="C93" s="41">
        <v>5236</v>
      </c>
      <c r="D93" s="41">
        <v>900</v>
      </c>
      <c r="E93" s="41">
        <v>600</v>
      </c>
      <c r="F93" s="41">
        <v>1500</v>
      </c>
      <c r="G93" s="60">
        <f>SUM(C93:F93)</f>
        <v>8236</v>
      </c>
      <c r="H93" s="41">
        <v>460</v>
      </c>
      <c r="I93" s="41">
        <v>250</v>
      </c>
      <c r="J93" s="41">
        <v>100</v>
      </c>
      <c r="K93" s="41">
        <v>250</v>
      </c>
      <c r="L93" s="61">
        <f t="shared" si="9"/>
        <v>1060</v>
      </c>
      <c r="M93" s="42">
        <f t="shared" si="6"/>
        <v>9296</v>
      </c>
      <c r="N93" s="41">
        <v>0</v>
      </c>
      <c r="O93" s="41">
        <f t="shared" si="8"/>
        <v>9296</v>
      </c>
    </row>
    <row r="94" spans="1:15" ht="16.5" x14ac:dyDescent="0.3">
      <c r="A94" s="70">
        <v>85</v>
      </c>
      <c r="B94" s="68" t="s">
        <v>110</v>
      </c>
      <c r="C94" s="41">
        <v>0</v>
      </c>
      <c r="D94" s="41">
        <v>0</v>
      </c>
      <c r="E94" s="41">
        <v>0</v>
      </c>
      <c r="F94" s="41">
        <v>0</v>
      </c>
      <c r="G94" s="60">
        <f>SUM(C94:F94)</f>
        <v>0</v>
      </c>
      <c r="H94" s="41">
        <v>473</v>
      </c>
      <c r="I94" s="41">
        <v>250</v>
      </c>
      <c r="J94" s="41">
        <v>100</v>
      </c>
      <c r="K94" s="41">
        <v>250</v>
      </c>
      <c r="L94" s="61">
        <f t="shared" si="9"/>
        <v>1073</v>
      </c>
      <c r="M94" s="42">
        <f t="shared" si="6"/>
        <v>1073</v>
      </c>
      <c r="N94" s="41">
        <v>800</v>
      </c>
      <c r="O94" s="41">
        <f t="shared" si="8"/>
        <v>273</v>
      </c>
    </row>
    <row r="95" spans="1:15" ht="16.5" x14ac:dyDescent="0.3">
      <c r="A95" s="70">
        <v>86</v>
      </c>
      <c r="B95" s="68" t="s">
        <v>111</v>
      </c>
      <c r="C95" s="41">
        <v>0</v>
      </c>
      <c r="D95" s="41">
        <v>0</v>
      </c>
      <c r="E95" s="41">
        <v>0</v>
      </c>
      <c r="F95" s="41">
        <v>800</v>
      </c>
      <c r="G95" s="60">
        <f t="shared" si="10"/>
        <v>800</v>
      </c>
      <c r="H95" s="41">
        <v>500</v>
      </c>
      <c r="I95" s="41">
        <v>250</v>
      </c>
      <c r="J95" s="41">
        <v>100</v>
      </c>
      <c r="K95" s="41">
        <v>250</v>
      </c>
      <c r="L95" s="61">
        <f t="shared" si="9"/>
        <v>1100</v>
      </c>
      <c r="M95" s="42">
        <f t="shared" si="6"/>
        <v>1900</v>
      </c>
      <c r="N95" s="41">
        <v>850</v>
      </c>
      <c r="O95" s="41">
        <f t="shared" si="8"/>
        <v>1050</v>
      </c>
    </row>
    <row r="96" spans="1:15" ht="16.5" x14ac:dyDescent="0.3">
      <c r="A96" s="70">
        <v>87</v>
      </c>
      <c r="B96" s="68" t="s">
        <v>112</v>
      </c>
      <c r="C96" s="41">
        <v>0</v>
      </c>
      <c r="D96" s="41">
        <v>0</v>
      </c>
      <c r="E96" s="41">
        <v>0</v>
      </c>
      <c r="F96" s="41">
        <v>0</v>
      </c>
      <c r="G96" s="60">
        <f t="shared" si="10"/>
        <v>0</v>
      </c>
      <c r="H96" s="41">
        <v>516</v>
      </c>
      <c r="I96" s="41">
        <v>250</v>
      </c>
      <c r="J96" s="41">
        <v>100</v>
      </c>
      <c r="K96" s="41">
        <v>250</v>
      </c>
      <c r="L96" s="61">
        <f t="shared" si="9"/>
        <v>1116</v>
      </c>
      <c r="M96" s="42">
        <f t="shared" si="6"/>
        <v>1116</v>
      </c>
      <c r="N96" s="41">
        <v>750</v>
      </c>
      <c r="O96" s="41">
        <f t="shared" si="8"/>
        <v>366</v>
      </c>
    </row>
    <row r="97" spans="1:15" ht="16.5" x14ac:dyDescent="0.3">
      <c r="A97" s="70">
        <v>88</v>
      </c>
      <c r="B97" s="68" t="s">
        <v>459</v>
      </c>
      <c r="C97" s="41">
        <v>0</v>
      </c>
      <c r="D97" s="41">
        <v>0</v>
      </c>
      <c r="E97" s="41">
        <v>0</v>
      </c>
      <c r="F97" s="41">
        <v>0</v>
      </c>
      <c r="G97" s="60">
        <f t="shared" si="10"/>
        <v>0</v>
      </c>
      <c r="H97" s="41">
        <v>398</v>
      </c>
      <c r="I97" s="41">
        <v>250</v>
      </c>
      <c r="J97" s="41">
        <v>100</v>
      </c>
      <c r="K97" s="41">
        <v>250</v>
      </c>
      <c r="L97" s="61">
        <f t="shared" si="9"/>
        <v>998</v>
      </c>
      <c r="M97" s="42">
        <f t="shared" si="6"/>
        <v>998</v>
      </c>
      <c r="N97" s="41">
        <v>998</v>
      </c>
      <c r="O97" s="41">
        <f t="shared" si="8"/>
        <v>0</v>
      </c>
    </row>
    <row r="98" spans="1:15" ht="16.5" x14ac:dyDescent="0.3">
      <c r="A98" s="70">
        <v>89</v>
      </c>
      <c r="B98" s="68" t="s">
        <v>113</v>
      </c>
      <c r="C98" s="41">
        <v>0</v>
      </c>
      <c r="D98" s="41">
        <v>0</v>
      </c>
      <c r="E98" s="41">
        <v>0</v>
      </c>
      <c r="F98" s="41">
        <v>0</v>
      </c>
      <c r="G98" s="60">
        <f t="shared" si="10"/>
        <v>0</v>
      </c>
      <c r="H98" s="41">
        <v>76</v>
      </c>
      <c r="I98" s="41">
        <v>250</v>
      </c>
      <c r="J98" s="41">
        <v>100</v>
      </c>
      <c r="K98" s="41">
        <v>250</v>
      </c>
      <c r="L98" s="61">
        <f t="shared" si="9"/>
        <v>676</v>
      </c>
      <c r="M98" s="42">
        <f t="shared" si="6"/>
        <v>676</v>
      </c>
      <c r="N98" s="41">
        <v>676</v>
      </c>
      <c r="O98" s="41">
        <f t="shared" si="8"/>
        <v>0</v>
      </c>
    </row>
    <row r="99" spans="1:15" ht="16.5" x14ac:dyDescent="0.3">
      <c r="A99" s="70">
        <v>90</v>
      </c>
      <c r="B99" s="68" t="s">
        <v>114</v>
      </c>
      <c r="C99" s="41">
        <v>0</v>
      </c>
      <c r="D99" s="41">
        <v>600</v>
      </c>
      <c r="E99" s="41">
        <v>300</v>
      </c>
      <c r="F99" s="41">
        <v>0</v>
      </c>
      <c r="G99" s="60">
        <f t="shared" si="10"/>
        <v>900</v>
      </c>
      <c r="H99" s="41">
        <v>501</v>
      </c>
      <c r="I99" s="41">
        <v>250</v>
      </c>
      <c r="J99" s="41">
        <v>100</v>
      </c>
      <c r="K99" s="41">
        <v>250</v>
      </c>
      <c r="L99" s="61">
        <f t="shared" si="9"/>
        <v>1101</v>
      </c>
      <c r="M99" s="42">
        <f t="shared" si="6"/>
        <v>2001</v>
      </c>
      <c r="N99" s="41">
        <v>0</v>
      </c>
      <c r="O99" s="41">
        <f t="shared" si="8"/>
        <v>2001</v>
      </c>
    </row>
    <row r="100" spans="1:15" ht="16.5" x14ac:dyDescent="0.3">
      <c r="A100" s="70">
        <v>91</v>
      </c>
      <c r="B100" s="68" t="s">
        <v>115</v>
      </c>
      <c r="C100" s="41">
        <v>1230</v>
      </c>
      <c r="D100" s="41">
        <v>500</v>
      </c>
      <c r="E100" s="41">
        <v>200</v>
      </c>
      <c r="F100" s="41">
        <v>0</v>
      </c>
      <c r="G100" s="60">
        <f t="shared" si="10"/>
        <v>1930</v>
      </c>
      <c r="H100" s="41">
        <v>615</v>
      </c>
      <c r="I100" s="41">
        <v>250</v>
      </c>
      <c r="J100" s="41">
        <v>100</v>
      </c>
      <c r="K100" s="41">
        <v>250</v>
      </c>
      <c r="L100" s="61">
        <f t="shared" si="9"/>
        <v>1215</v>
      </c>
      <c r="M100" s="42">
        <f t="shared" si="6"/>
        <v>3145</v>
      </c>
      <c r="N100" s="41"/>
      <c r="O100" s="41">
        <f t="shared" si="8"/>
        <v>3145</v>
      </c>
    </row>
    <row r="101" spans="1:15" ht="16.5" x14ac:dyDescent="0.3">
      <c r="A101" s="70">
        <v>92</v>
      </c>
      <c r="B101" s="68" t="s">
        <v>116</v>
      </c>
      <c r="C101" s="41">
        <v>310</v>
      </c>
      <c r="D101" s="41">
        <v>500</v>
      </c>
      <c r="E101" s="41">
        <v>200</v>
      </c>
      <c r="F101" s="41">
        <v>500</v>
      </c>
      <c r="G101" s="60">
        <f t="shared" si="10"/>
        <v>1510</v>
      </c>
      <c r="H101" s="41">
        <v>155</v>
      </c>
      <c r="I101" s="41">
        <v>250</v>
      </c>
      <c r="J101" s="41">
        <v>100</v>
      </c>
      <c r="K101" s="41">
        <v>250</v>
      </c>
      <c r="L101" s="61">
        <f t="shared" ref="L101:L144" si="11">SUM(H101:K101)</f>
        <v>755</v>
      </c>
      <c r="M101" s="42">
        <f t="shared" si="6"/>
        <v>2265</v>
      </c>
      <c r="N101" s="41"/>
      <c r="O101" s="41">
        <f t="shared" si="8"/>
        <v>2265</v>
      </c>
    </row>
    <row r="102" spans="1:15" ht="16.5" x14ac:dyDescent="0.3">
      <c r="A102" s="70">
        <v>93</v>
      </c>
      <c r="B102" s="68" t="s">
        <v>117</v>
      </c>
      <c r="C102" s="41">
        <v>0</v>
      </c>
      <c r="D102" s="41">
        <v>0</v>
      </c>
      <c r="E102" s="41">
        <v>0</v>
      </c>
      <c r="F102" s="41">
        <v>0</v>
      </c>
      <c r="G102" s="60">
        <f t="shared" si="10"/>
        <v>0</v>
      </c>
      <c r="H102" s="41">
        <v>495</v>
      </c>
      <c r="I102" s="41">
        <v>250</v>
      </c>
      <c r="J102" s="41">
        <v>100</v>
      </c>
      <c r="K102" s="41">
        <v>250</v>
      </c>
      <c r="L102" s="61">
        <f t="shared" si="11"/>
        <v>1095</v>
      </c>
      <c r="M102" s="42">
        <f t="shared" si="6"/>
        <v>1095</v>
      </c>
      <c r="N102" s="41">
        <v>495</v>
      </c>
      <c r="O102" s="41">
        <f t="shared" si="8"/>
        <v>600</v>
      </c>
    </row>
    <row r="103" spans="1:15" ht="16.5" x14ac:dyDescent="0.3">
      <c r="A103" s="70">
        <v>94</v>
      </c>
      <c r="B103" s="68" t="s">
        <v>118</v>
      </c>
      <c r="C103" s="41">
        <v>0</v>
      </c>
      <c r="D103" s="41">
        <v>0</v>
      </c>
      <c r="E103" s="41">
        <v>0</v>
      </c>
      <c r="F103" s="41">
        <v>0</v>
      </c>
      <c r="G103" s="60">
        <f t="shared" si="10"/>
        <v>0</v>
      </c>
      <c r="H103" s="41">
        <v>392</v>
      </c>
      <c r="I103" s="41">
        <v>250</v>
      </c>
      <c r="J103" s="41">
        <v>100</v>
      </c>
      <c r="K103" s="41">
        <v>1000</v>
      </c>
      <c r="L103" s="61">
        <f t="shared" si="11"/>
        <v>1742</v>
      </c>
      <c r="M103" s="42">
        <f t="shared" si="6"/>
        <v>1742</v>
      </c>
      <c r="N103" s="41">
        <v>1742</v>
      </c>
      <c r="O103" s="41">
        <f t="shared" si="8"/>
        <v>0</v>
      </c>
    </row>
    <row r="104" spans="1:15" ht="16.5" x14ac:dyDescent="0.3">
      <c r="A104" s="70">
        <v>95</v>
      </c>
      <c r="B104" s="68" t="s">
        <v>119</v>
      </c>
      <c r="C104" s="41">
        <v>0</v>
      </c>
      <c r="D104" s="41">
        <v>0</v>
      </c>
      <c r="E104" s="41">
        <v>0</v>
      </c>
      <c r="F104" s="41">
        <v>0</v>
      </c>
      <c r="G104" s="60">
        <f t="shared" si="10"/>
        <v>0</v>
      </c>
      <c r="H104" s="41">
        <v>466</v>
      </c>
      <c r="I104" s="41">
        <v>250</v>
      </c>
      <c r="J104" s="41">
        <v>100</v>
      </c>
      <c r="K104" s="41">
        <v>250</v>
      </c>
      <c r="L104" s="61">
        <f t="shared" si="11"/>
        <v>1066</v>
      </c>
      <c r="M104" s="42">
        <f t="shared" si="6"/>
        <v>1066</v>
      </c>
      <c r="N104" s="41">
        <v>1066</v>
      </c>
      <c r="O104" s="41">
        <f t="shared" si="8"/>
        <v>0</v>
      </c>
    </row>
    <row r="105" spans="1:15" ht="16.5" x14ac:dyDescent="0.3">
      <c r="A105" s="70">
        <v>96</v>
      </c>
      <c r="B105" s="68" t="s">
        <v>120</v>
      </c>
      <c r="C105" s="41">
        <v>0</v>
      </c>
      <c r="D105" s="41">
        <v>0</v>
      </c>
      <c r="E105" s="41">
        <v>0</v>
      </c>
      <c r="F105" s="41">
        <v>0</v>
      </c>
      <c r="G105" s="60">
        <f t="shared" si="10"/>
        <v>0</v>
      </c>
      <c r="H105" s="41">
        <v>466</v>
      </c>
      <c r="I105" s="41">
        <v>250</v>
      </c>
      <c r="J105" s="41">
        <v>100</v>
      </c>
      <c r="K105" s="41">
        <v>250</v>
      </c>
      <c r="L105" s="61">
        <f t="shared" si="11"/>
        <v>1066</v>
      </c>
      <c r="M105" s="42">
        <f t="shared" si="6"/>
        <v>1066</v>
      </c>
      <c r="N105" s="41">
        <v>0</v>
      </c>
      <c r="O105" s="41">
        <f t="shared" si="8"/>
        <v>1066</v>
      </c>
    </row>
    <row r="106" spans="1:15" ht="16.5" x14ac:dyDescent="0.3">
      <c r="A106" s="70">
        <v>97</v>
      </c>
      <c r="B106" s="68" t="s">
        <v>121</v>
      </c>
      <c r="C106" s="41">
        <v>0</v>
      </c>
      <c r="D106" s="41">
        <v>0</v>
      </c>
      <c r="E106" s="41">
        <v>0</v>
      </c>
      <c r="F106" s="41">
        <v>0</v>
      </c>
      <c r="G106" s="60">
        <f t="shared" si="10"/>
        <v>0</v>
      </c>
      <c r="H106" s="41">
        <v>70</v>
      </c>
      <c r="I106" s="41">
        <v>250</v>
      </c>
      <c r="J106" s="41">
        <v>100</v>
      </c>
      <c r="K106" s="41">
        <v>250</v>
      </c>
      <c r="L106" s="61">
        <f t="shared" si="11"/>
        <v>670</v>
      </c>
      <c r="M106" s="42">
        <f t="shared" si="6"/>
        <v>670</v>
      </c>
      <c r="N106" s="41">
        <v>0</v>
      </c>
      <c r="O106" s="41">
        <f t="shared" si="8"/>
        <v>670</v>
      </c>
    </row>
    <row r="107" spans="1:15" ht="16.5" x14ac:dyDescent="0.3">
      <c r="A107" s="70">
        <v>98</v>
      </c>
      <c r="B107" s="68" t="s">
        <v>122</v>
      </c>
      <c r="C107" s="41">
        <v>0</v>
      </c>
      <c r="D107" s="41">
        <v>0</v>
      </c>
      <c r="E107" s="41">
        <v>0</v>
      </c>
      <c r="F107" s="41">
        <v>0</v>
      </c>
      <c r="G107" s="60">
        <f t="shared" si="10"/>
        <v>0</v>
      </c>
      <c r="H107" s="41">
        <v>70</v>
      </c>
      <c r="I107" s="41">
        <v>250</v>
      </c>
      <c r="J107" s="41">
        <v>100</v>
      </c>
      <c r="K107" s="41">
        <v>250</v>
      </c>
      <c r="L107" s="61">
        <f t="shared" si="11"/>
        <v>670</v>
      </c>
      <c r="M107" s="42">
        <f t="shared" si="6"/>
        <v>670</v>
      </c>
      <c r="N107" s="41">
        <v>670</v>
      </c>
      <c r="O107" s="41">
        <f t="shared" si="8"/>
        <v>0</v>
      </c>
    </row>
    <row r="108" spans="1:15" ht="16.5" x14ac:dyDescent="0.3">
      <c r="A108" s="70">
        <v>99</v>
      </c>
      <c r="B108" s="68" t="s">
        <v>123</v>
      </c>
      <c r="C108" s="41">
        <v>0</v>
      </c>
      <c r="D108" s="41">
        <v>0</v>
      </c>
      <c r="E108" s="41">
        <v>0</v>
      </c>
      <c r="F108" s="41">
        <v>0</v>
      </c>
      <c r="G108" s="60">
        <f t="shared" si="10"/>
        <v>0</v>
      </c>
      <c r="H108" s="41">
        <v>70</v>
      </c>
      <c r="I108" s="41">
        <v>250</v>
      </c>
      <c r="J108" s="41">
        <v>100</v>
      </c>
      <c r="K108" s="41">
        <v>250</v>
      </c>
      <c r="L108" s="61">
        <f t="shared" si="11"/>
        <v>670</v>
      </c>
      <c r="M108" s="42">
        <f t="shared" si="6"/>
        <v>670</v>
      </c>
      <c r="N108" s="41">
        <v>670</v>
      </c>
      <c r="O108" s="41">
        <f t="shared" si="8"/>
        <v>0</v>
      </c>
    </row>
    <row r="109" spans="1:15" ht="16.5" x14ac:dyDescent="0.3">
      <c r="A109" s="70">
        <v>100</v>
      </c>
      <c r="B109" s="68" t="s">
        <v>124</v>
      </c>
      <c r="C109" s="41">
        <v>0</v>
      </c>
      <c r="D109" s="41">
        <v>0</v>
      </c>
      <c r="E109" s="41">
        <v>140</v>
      </c>
      <c r="F109" s="41">
        <v>0</v>
      </c>
      <c r="G109" s="60">
        <f t="shared" si="10"/>
        <v>140</v>
      </c>
      <c r="H109" s="41">
        <v>437</v>
      </c>
      <c r="I109" s="41">
        <v>250</v>
      </c>
      <c r="J109" s="41">
        <v>100</v>
      </c>
      <c r="K109" s="41">
        <v>250</v>
      </c>
      <c r="L109" s="61">
        <f t="shared" si="11"/>
        <v>1037</v>
      </c>
      <c r="M109" s="42">
        <f t="shared" si="6"/>
        <v>1177</v>
      </c>
      <c r="N109" s="41">
        <v>0</v>
      </c>
      <c r="O109" s="41">
        <f t="shared" si="8"/>
        <v>1177</v>
      </c>
    </row>
    <row r="110" spans="1:15" ht="16.5" x14ac:dyDescent="0.3">
      <c r="A110" s="70">
        <v>101</v>
      </c>
      <c r="B110" s="68" t="s">
        <v>125</v>
      </c>
      <c r="C110" s="41">
        <v>0</v>
      </c>
      <c r="D110" s="41">
        <v>0</v>
      </c>
      <c r="E110" s="41">
        <v>0</v>
      </c>
      <c r="F110" s="41">
        <v>0</v>
      </c>
      <c r="G110" s="60">
        <f t="shared" si="10"/>
        <v>0</v>
      </c>
      <c r="H110" s="41">
        <v>233</v>
      </c>
      <c r="I110" s="41">
        <v>250</v>
      </c>
      <c r="J110" s="41">
        <v>100</v>
      </c>
      <c r="K110" s="41">
        <v>250</v>
      </c>
      <c r="L110" s="61">
        <f t="shared" si="11"/>
        <v>833</v>
      </c>
      <c r="M110" s="42">
        <f t="shared" si="6"/>
        <v>833</v>
      </c>
      <c r="N110" s="41">
        <v>833</v>
      </c>
      <c r="O110" s="41">
        <f t="shared" si="8"/>
        <v>0</v>
      </c>
    </row>
    <row r="111" spans="1:15" ht="16.5" x14ac:dyDescent="0.3">
      <c r="A111" s="70">
        <v>102</v>
      </c>
      <c r="B111" s="68" t="s">
        <v>126</v>
      </c>
      <c r="C111" s="41">
        <v>0</v>
      </c>
      <c r="D111" s="41">
        <v>0</v>
      </c>
      <c r="E111" s="41">
        <v>0</v>
      </c>
      <c r="F111" s="41">
        <v>0</v>
      </c>
      <c r="G111" s="60">
        <f t="shared" si="10"/>
        <v>0</v>
      </c>
      <c r="H111" s="41">
        <v>153</v>
      </c>
      <c r="I111" s="41">
        <v>250</v>
      </c>
      <c r="J111" s="41">
        <v>100</v>
      </c>
      <c r="K111" s="41">
        <v>250</v>
      </c>
      <c r="L111" s="61">
        <f t="shared" si="11"/>
        <v>753</v>
      </c>
      <c r="M111" s="42">
        <f t="shared" si="6"/>
        <v>753</v>
      </c>
      <c r="N111" s="41">
        <v>753</v>
      </c>
      <c r="O111" s="41">
        <f t="shared" si="8"/>
        <v>0</v>
      </c>
    </row>
    <row r="112" spans="1:15" ht="16.5" x14ac:dyDescent="0.3">
      <c r="A112" s="70">
        <v>103</v>
      </c>
      <c r="B112" s="68" t="s">
        <v>127</v>
      </c>
      <c r="C112" s="41">
        <v>0</v>
      </c>
      <c r="D112" s="41">
        <v>0</v>
      </c>
      <c r="E112" s="41">
        <v>0</v>
      </c>
      <c r="F112" s="41">
        <v>0</v>
      </c>
      <c r="G112" s="60">
        <f t="shared" si="10"/>
        <v>0</v>
      </c>
      <c r="H112" s="41">
        <v>908</v>
      </c>
      <c r="I112" s="41">
        <v>250</v>
      </c>
      <c r="J112" s="41">
        <v>100</v>
      </c>
      <c r="K112" s="41">
        <v>250</v>
      </c>
      <c r="L112" s="61">
        <f t="shared" si="11"/>
        <v>1508</v>
      </c>
      <c r="M112" s="42">
        <f t="shared" si="6"/>
        <v>1508</v>
      </c>
      <c r="N112" s="41">
        <v>500</v>
      </c>
      <c r="O112" s="41">
        <f t="shared" si="8"/>
        <v>1008</v>
      </c>
    </row>
    <row r="113" spans="1:15" ht="16.5" x14ac:dyDescent="0.3">
      <c r="A113" s="70">
        <v>104</v>
      </c>
      <c r="B113" s="68" t="s">
        <v>79</v>
      </c>
      <c r="C113" s="41">
        <v>0</v>
      </c>
      <c r="D113" s="41">
        <v>0</v>
      </c>
      <c r="E113" s="41">
        <v>0</v>
      </c>
      <c r="F113" s="41">
        <v>0</v>
      </c>
      <c r="G113" s="60">
        <f t="shared" si="10"/>
        <v>0</v>
      </c>
      <c r="H113" s="41">
        <v>238</v>
      </c>
      <c r="I113" s="41">
        <v>250</v>
      </c>
      <c r="J113" s="41">
        <v>100</v>
      </c>
      <c r="K113" s="41">
        <v>250</v>
      </c>
      <c r="L113" s="61">
        <f t="shared" si="11"/>
        <v>838</v>
      </c>
      <c r="M113" s="42">
        <f t="shared" ref="M113:M119" si="12">SUM(G113,L113)</f>
        <v>838</v>
      </c>
      <c r="N113" s="41">
        <v>838</v>
      </c>
      <c r="O113" s="41">
        <f t="shared" si="8"/>
        <v>0</v>
      </c>
    </row>
    <row r="114" spans="1:15" ht="16.5" x14ac:dyDescent="0.3">
      <c r="A114" s="70">
        <v>105</v>
      </c>
      <c r="B114" s="68" t="s">
        <v>129</v>
      </c>
      <c r="C114" s="41">
        <v>0</v>
      </c>
      <c r="D114" s="41">
        <v>0</v>
      </c>
      <c r="E114" s="41">
        <v>0</v>
      </c>
      <c r="F114" s="41">
        <v>0</v>
      </c>
      <c r="G114" s="60">
        <f t="shared" si="10"/>
        <v>0</v>
      </c>
      <c r="H114" s="41">
        <v>542</v>
      </c>
      <c r="I114" s="41">
        <v>250</v>
      </c>
      <c r="J114" s="41">
        <v>100</v>
      </c>
      <c r="K114" s="41">
        <v>250</v>
      </c>
      <c r="L114" s="61">
        <f t="shared" si="11"/>
        <v>1142</v>
      </c>
      <c r="M114" s="42">
        <f t="shared" si="12"/>
        <v>1142</v>
      </c>
      <c r="N114" s="41">
        <v>542</v>
      </c>
      <c r="O114" s="41">
        <f t="shared" si="8"/>
        <v>600</v>
      </c>
    </row>
    <row r="115" spans="1:15" ht="16.5" x14ac:dyDescent="0.3">
      <c r="A115" s="70">
        <v>106</v>
      </c>
      <c r="B115" s="68" t="s">
        <v>45</v>
      </c>
      <c r="C115" s="41">
        <v>0</v>
      </c>
      <c r="D115" s="41">
        <v>0</v>
      </c>
      <c r="E115" s="41">
        <v>0</v>
      </c>
      <c r="F115" s="41">
        <v>0</v>
      </c>
      <c r="G115" s="60">
        <f t="shared" si="10"/>
        <v>0</v>
      </c>
      <c r="H115" s="41">
        <v>559</v>
      </c>
      <c r="I115" s="41">
        <v>250</v>
      </c>
      <c r="J115" s="41">
        <v>100</v>
      </c>
      <c r="K115" s="41">
        <v>250</v>
      </c>
      <c r="L115" s="61">
        <f t="shared" si="11"/>
        <v>1159</v>
      </c>
      <c r="M115" s="42">
        <f t="shared" si="12"/>
        <v>1159</v>
      </c>
      <c r="N115" s="41">
        <v>500</v>
      </c>
      <c r="O115" s="41">
        <f t="shared" si="8"/>
        <v>659</v>
      </c>
    </row>
    <row r="116" spans="1:15" ht="16.5" x14ac:dyDescent="0.3">
      <c r="A116" s="70">
        <v>107</v>
      </c>
      <c r="B116" s="68" t="s">
        <v>93</v>
      </c>
      <c r="C116" s="41">
        <v>0</v>
      </c>
      <c r="D116" s="41">
        <v>0</v>
      </c>
      <c r="E116" s="41">
        <v>0</v>
      </c>
      <c r="F116" s="41">
        <v>0</v>
      </c>
      <c r="G116" s="60">
        <f t="shared" si="10"/>
        <v>0</v>
      </c>
      <c r="H116" s="41">
        <v>330</v>
      </c>
      <c r="I116" s="41"/>
      <c r="J116" s="41"/>
      <c r="K116" s="41"/>
      <c r="L116" s="61">
        <f t="shared" si="11"/>
        <v>330</v>
      </c>
      <c r="M116" s="42">
        <f t="shared" si="12"/>
        <v>330</v>
      </c>
      <c r="N116" s="41">
        <v>330</v>
      </c>
      <c r="O116" s="41">
        <f t="shared" si="8"/>
        <v>0</v>
      </c>
    </row>
    <row r="117" spans="1:15" ht="16.5" x14ac:dyDescent="0.3">
      <c r="A117" s="70">
        <v>108</v>
      </c>
      <c r="B117" s="68" t="s">
        <v>130</v>
      </c>
      <c r="C117" s="41">
        <v>0</v>
      </c>
      <c r="D117" s="41">
        <v>0</v>
      </c>
      <c r="E117" s="41">
        <v>0</v>
      </c>
      <c r="F117" s="41">
        <v>0</v>
      </c>
      <c r="G117" s="60">
        <f t="shared" si="10"/>
        <v>0</v>
      </c>
      <c r="H117" s="41">
        <v>277</v>
      </c>
      <c r="I117" s="41">
        <v>250</v>
      </c>
      <c r="J117" s="41">
        <v>100</v>
      </c>
      <c r="K117" s="41">
        <v>1000</v>
      </c>
      <c r="L117" s="61">
        <f t="shared" si="11"/>
        <v>1627</v>
      </c>
      <c r="M117" s="42">
        <f t="shared" si="12"/>
        <v>1627</v>
      </c>
      <c r="N117" s="41">
        <v>1227</v>
      </c>
      <c r="O117" s="41">
        <f t="shared" si="8"/>
        <v>400</v>
      </c>
    </row>
    <row r="118" spans="1:15" ht="16.5" x14ac:dyDescent="0.3">
      <c r="A118" s="70">
        <v>109</v>
      </c>
      <c r="B118" s="68" t="s">
        <v>131</v>
      </c>
      <c r="C118" s="41">
        <v>0</v>
      </c>
      <c r="D118" s="41">
        <v>0</v>
      </c>
      <c r="E118" s="41">
        <v>0</v>
      </c>
      <c r="F118" s="41">
        <v>0</v>
      </c>
      <c r="G118" s="60">
        <f t="shared" si="10"/>
        <v>0</v>
      </c>
      <c r="H118" s="41">
        <v>505</v>
      </c>
      <c r="I118" s="41">
        <v>250</v>
      </c>
      <c r="J118" s="41">
        <v>100</v>
      </c>
      <c r="K118" s="41">
        <v>1000</v>
      </c>
      <c r="L118" s="61">
        <f t="shared" si="11"/>
        <v>1855</v>
      </c>
      <c r="M118" s="42">
        <f t="shared" si="12"/>
        <v>1855</v>
      </c>
      <c r="N118" s="41">
        <v>300</v>
      </c>
      <c r="O118" s="41">
        <f t="shared" si="8"/>
        <v>1555</v>
      </c>
    </row>
    <row r="119" spans="1:15" ht="16.5" x14ac:dyDescent="0.3">
      <c r="A119" s="70">
        <v>110</v>
      </c>
      <c r="B119" s="68" t="s">
        <v>502</v>
      </c>
      <c r="C119" s="41">
        <v>0</v>
      </c>
      <c r="D119" s="41">
        <v>0</v>
      </c>
      <c r="E119" s="41">
        <v>0</v>
      </c>
      <c r="F119" s="41">
        <v>0</v>
      </c>
      <c r="G119" s="60">
        <f t="shared" si="10"/>
        <v>0</v>
      </c>
      <c r="H119" s="41">
        <v>160</v>
      </c>
      <c r="I119" s="41">
        <v>250</v>
      </c>
      <c r="J119" s="41">
        <v>100</v>
      </c>
      <c r="K119" s="41">
        <v>250</v>
      </c>
      <c r="L119" s="61">
        <f t="shared" si="11"/>
        <v>760</v>
      </c>
      <c r="M119" s="42">
        <f t="shared" si="12"/>
        <v>760</v>
      </c>
      <c r="N119" s="41">
        <v>510</v>
      </c>
      <c r="O119" s="41">
        <f t="shared" ref="O119:O164" si="13">SUM(M119-N119)</f>
        <v>250</v>
      </c>
    </row>
    <row r="120" spans="1:15" ht="16.5" x14ac:dyDescent="0.3">
      <c r="A120" s="70">
        <v>111</v>
      </c>
      <c r="B120" s="68" t="s">
        <v>132</v>
      </c>
      <c r="C120" s="41">
        <v>0</v>
      </c>
      <c r="D120" s="41">
        <v>0</v>
      </c>
      <c r="E120" s="41">
        <v>0</v>
      </c>
      <c r="F120" s="41">
        <v>0</v>
      </c>
      <c r="G120" s="60">
        <f t="shared" si="10"/>
        <v>0</v>
      </c>
      <c r="H120" s="41">
        <v>688</v>
      </c>
      <c r="I120" s="41">
        <v>250</v>
      </c>
      <c r="J120" s="41">
        <v>100</v>
      </c>
      <c r="K120" s="41">
        <v>250</v>
      </c>
      <c r="L120" s="61">
        <f t="shared" si="11"/>
        <v>1288</v>
      </c>
      <c r="M120" s="42">
        <f>SUM(G120,L120)</f>
        <v>1288</v>
      </c>
      <c r="N120" s="41">
        <v>1288</v>
      </c>
      <c r="O120" s="41">
        <f t="shared" si="13"/>
        <v>0</v>
      </c>
    </row>
    <row r="121" spans="1:15" ht="16.5" x14ac:dyDescent="0.3">
      <c r="A121" s="70">
        <v>112</v>
      </c>
      <c r="B121" s="68" t="s">
        <v>461</v>
      </c>
      <c r="C121" s="41">
        <v>0</v>
      </c>
      <c r="D121" s="41">
        <v>0</v>
      </c>
      <c r="E121" s="41">
        <v>0</v>
      </c>
      <c r="F121" s="41">
        <v>0</v>
      </c>
      <c r="G121" s="60">
        <f t="shared" si="10"/>
        <v>0</v>
      </c>
      <c r="H121" s="41">
        <v>0</v>
      </c>
      <c r="I121" s="41">
        <v>0</v>
      </c>
      <c r="J121" s="41">
        <v>0</v>
      </c>
      <c r="K121" s="41">
        <v>0</v>
      </c>
      <c r="L121" s="61">
        <f t="shared" si="11"/>
        <v>0</v>
      </c>
      <c r="M121" s="42">
        <f t="shared" ref="M121:M169" si="14">SUM(G121,L121)</f>
        <v>0</v>
      </c>
      <c r="N121" s="41">
        <v>0</v>
      </c>
      <c r="O121" s="41">
        <f t="shared" si="13"/>
        <v>0</v>
      </c>
    </row>
    <row r="122" spans="1:15" ht="16.5" x14ac:dyDescent="0.3">
      <c r="A122" s="70">
        <v>113</v>
      </c>
      <c r="B122" s="68" t="s">
        <v>462</v>
      </c>
      <c r="C122" s="41">
        <v>0</v>
      </c>
      <c r="D122" s="41">
        <v>0</v>
      </c>
      <c r="E122" s="41">
        <v>0</v>
      </c>
      <c r="F122" s="41">
        <v>0</v>
      </c>
      <c r="G122" s="60">
        <f t="shared" si="10"/>
        <v>0</v>
      </c>
      <c r="H122" s="41">
        <v>0</v>
      </c>
      <c r="I122" s="41">
        <v>0</v>
      </c>
      <c r="J122" s="41">
        <v>0</v>
      </c>
      <c r="K122" s="41">
        <v>0</v>
      </c>
      <c r="L122" s="61">
        <f t="shared" si="11"/>
        <v>0</v>
      </c>
      <c r="M122" s="42">
        <f t="shared" si="14"/>
        <v>0</v>
      </c>
      <c r="N122" s="41">
        <v>0</v>
      </c>
      <c r="O122" s="41">
        <f t="shared" si="13"/>
        <v>0</v>
      </c>
    </row>
    <row r="123" spans="1:15" ht="16.5" x14ac:dyDescent="0.3">
      <c r="A123" s="70">
        <v>114</v>
      </c>
      <c r="B123" s="68" t="s">
        <v>463</v>
      </c>
      <c r="C123" s="41">
        <v>0</v>
      </c>
      <c r="D123" s="41">
        <v>0</v>
      </c>
      <c r="E123" s="41">
        <v>0</v>
      </c>
      <c r="F123" s="41">
        <v>0</v>
      </c>
      <c r="G123" s="60">
        <f t="shared" si="10"/>
        <v>0</v>
      </c>
      <c r="H123" s="41">
        <v>0</v>
      </c>
      <c r="I123" s="41">
        <v>0</v>
      </c>
      <c r="J123" s="41">
        <v>0</v>
      </c>
      <c r="K123" s="41">
        <v>0</v>
      </c>
      <c r="L123" s="61">
        <f t="shared" si="11"/>
        <v>0</v>
      </c>
      <c r="M123" s="42">
        <f t="shared" si="14"/>
        <v>0</v>
      </c>
      <c r="N123" s="41">
        <v>0</v>
      </c>
      <c r="O123" s="41">
        <f t="shared" si="13"/>
        <v>0</v>
      </c>
    </row>
    <row r="124" spans="1:15" ht="16.5" x14ac:dyDescent="0.3">
      <c r="A124" s="70">
        <v>115</v>
      </c>
      <c r="B124" s="68" t="s">
        <v>464</v>
      </c>
      <c r="C124" s="41">
        <v>0</v>
      </c>
      <c r="D124" s="41">
        <v>0</v>
      </c>
      <c r="E124" s="41">
        <v>0</v>
      </c>
      <c r="F124" s="41">
        <v>0</v>
      </c>
      <c r="G124" s="60">
        <f t="shared" si="10"/>
        <v>0</v>
      </c>
      <c r="H124" s="41">
        <v>0</v>
      </c>
      <c r="I124" s="41">
        <v>0</v>
      </c>
      <c r="J124" s="41">
        <v>0</v>
      </c>
      <c r="K124" s="41">
        <v>0</v>
      </c>
      <c r="L124" s="61">
        <f t="shared" si="11"/>
        <v>0</v>
      </c>
      <c r="M124" s="42">
        <f t="shared" si="14"/>
        <v>0</v>
      </c>
      <c r="N124" s="41">
        <v>0</v>
      </c>
      <c r="O124" s="41">
        <f t="shared" si="13"/>
        <v>0</v>
      </c>
    </row>
    <row r="125" spans="1:15" ht="16.5" x14ac:dyDescent="0.3">
      <c r="A125" s="70">
        <v>116</v>
      </c>
      <c r="B125" s="68" t="s">
        <v>465</v>
      </c>
      <c r="C125" s="41">
        <v>0</v>
      </c>
      <c r="D125" s="41">
        <v>0</v>
      </c>
      <c r="E125" s="41">
        <v>0</v>
      </c>
      <c r="F125" s="41">
        <v>0</v>
      </c>
      <c r="G125" s="60">
        <f t="shared" si="10"/>
        <v>0</v>
      </c>
      <c r="H125" s="41">
        <v>70</v>
      </c>
      <c r="I125" s="41"/>
      <c r="J125" s="41"/>
      <c r="K125" s="41"/>
      <c r="L125" s="61">
        <f t="shared" si="11"/>
        <v>70</v>
      </c>
      <c r="M125" s="42">
        <f t="shared" si="14"/>
        <v>70</v>
      </c>
      <c r="N125" s="41">
        <v>70</v>
      </c>
      <c r="O125" s="41">
        <f t="shared" si="13"/>
        <v>0</v>
      </c>
    </row>
    <row r="126" spans="1:15" ht="16.5" x14ac:dyDescent="0.3">
      <c r="A126" s="70">
        <v>117</v>
      </c>
      <c r="B126" s="68" t="s">
        <v>133</v>
      </c>
      <c r="C126" s="41">
        <v>0</v>
      </c>
      <c r="D126" s="41">
        <v>0</v>
      </c>
      <c r="E126" s="41">
        <v>0</v>
      </c>
      <c r="F126" s="41">
        <v>0</v>
      </c>
      <c r="G126" s="60">
        <f t="shared" si="10"/>
        <v>0</v>
      </c>
      <c r="H126" s="41">
        <v>126</v>
      </c>
      <c r="I126" s="41">
        <v>250</v>
      </c>
      <c r="J126" s="41">
        <v>100</v>
      </c>
      <c r="K126" s="41">
        <v>250</v>
      </c>
      <c r="L126" s="61">
        <f t="shared" si="11"/>
        <v>726</v>
      </c>
      <c r="M126" s="42">
        <f t="shared" si="14"/>
        <v>726</v>
      </c>
      <c r="N126" s="41">
        <v>0</v>
      </c>
      <c r="O126" s="41">
        <f t="shared" si="13"/>
        <v>726</v>
      </c>
    </row>
    <row r="127" spans="1:15" ht="16.5" x14ac:dyDescent="0.3">
      <c r="A127" s="70">
        <v>118</v>
      </c>
      <c r="B127" s="68" t="s">
        <v>134</v>
      </c>
      <c r="C127" s="41">
        <v>0</v>
      </c>
      <c r="D127" s="41">
        <v>0</v>
      </c>
      <c r="E127" s="41">
        <v>0</v>
      </c>
      <c r="F127" s="41">
        <v>0</v>
      </c>
      <c r="G127" s="60">
        <f t="shared" si="10"/>
        <v>0</v>
      </c>
      <c r="H127" s="41">
        <v>536</v>
      </c>
      <c r="I127" s="41">
        <v>250</v>
      </c>
      <c r="J127" s="41">
        <v>100</v>
      </c>
      <c r="K127" s="41">
        <v>250</v>
      </c>
      <c r="L127" s="61">
        <f t="shared" si="11"/>
        <v>1136</v>
      </c>
      <c r="M127" s="42">
        <f t="shared" si="14"/>
        <v>1136</v>
      </c>
      <c r="N127" s="41">
        <v>1136</v>
      </c>
      <c r="O127" s="41">
        <f t="shared" si="13"/>
        <v>0</v>
      </c>
    </row>
    <row r="128" spans="1:15" ht="16.5" x14ac:dyDescent="0.3">
      <c r="A128" s="70">
        <v>119</v>
      </c>
      <c r="B128" s="68" t="s">
        <v>135</v>
      </c>
      <c r="C128" s="41">
        <v>0</v>
      </c>
      <c r="D128" s="41">
        <v>0</v>
      </c>
      <c r="E128" s="41">
        <v>0</v>
      </c>
      <c r="F128" s="41">
        <v>0</v>
      </c>
      <c r="G128" s="60">
        <f t="shared" si="10"/>
        <v>0</v>
      </c>
      <c r="H128" s="41">
        <v>388</v>
      </c>
      <c r="I128" s="41"/>
      <c r="J128" s="41"/>
      <c r="K128" s="41"/>
      <c r="L128" s="61">
        <f t="shared" si="11"/>
        <v>388</v>
      </c>
      <c r="M128" s="42">
        <f t="shared" si="14"/>
        <v>388</v>
      </c>
      <c r="N128" s="41">
        <v>388</v>
      </c>
      <c r="O128" s="41">
        <f t="shared" si="13"/>
        <v>0</v>
      </c>
    </row>
    <row r="129" spans="1:15" ht="16.5" x14ac:dyDescent="0.3">
      <c r="A129" s="70">
        <v>120</v>
      </c>
      <c r="B129" s="68" t="s">
        <v>136</v>
      </c>
      <c r="C129" s="41">
        <v>0</v>
      </c>
      <c r="D129" s="41">
        <v>0</v>
      </c>
      <c r="E129" s="41">
        <v>0</v>
      </c>
      <c r="F129" s="41">
        <v>0</v>
      </c>
      <c r="G129" s="60">
        <f t="shared" si="10"/>
        <v>0</v>
      </c>
      <c r="H129" s="41">
        <v>218</v>
      </c>
      <c r="I129" s="41">
        <v>250</v>
      </c>
      <c r="J129" s="41">
        <v>100</v>
      </c>
      <c r="K129" s="41">
        <v>1000</v>
      </c>
      <c r="L129" s="61">
        <f>SUM(H129:K129)</f>
        <v>1568</v>
      </c>
      <c r="M129" s="42">
        <f t="shared" si="14"/>
        <v>1568</v>
      </c>
      <c r="N129" s="41">
        <v>568</v>
      </c>
      <c r="O129" s="41">
        <f t="shared" si="13"/>
        <v>1000</v>
      </c>
    </row>
    <row r="130" spans="1:15" ht="16.5" x14ac:dyDescent="0.3">
      <c r="A130" s="70">
        <v>121</v>
      </c>
      <c r="B130" s="68" t="s">
        <v>137</v>
      </c>
      <c r="C130" s="41">
        <v>0</v>
      </c>
      <c r="D130" s="41">
        <v>0</v>
      </c>
      <c r="E130" s="41">
        <v>0</v>
      </c>
      <c r="F130" s="41">
        <v>0</v>
      </c>
      <c r="G130" s="60">
        <f t="shared" si="10"/>
        <v>0</v>
      </c>
      <c r="H130" s="41">
        <v>176</v>
      </c>
      <c r="I130" s="41">
        <v>250</v>
      </c>
      <c r="J130" s="41">
        <v>100</v>
      </c>
      <c r="K130" s="41">
        <v>250</v>
      </c>
      <c r="L130" s="61">
        <f t="shared" si="11"/>
        <v>776</v>
      </c>
      <c r="M130" s="42">
        <f t="shared" si="14"/>
        <v>776</v>
      </c>
      <c r="N130" s="41">
        <v>776</v>
      </c>
      <c r="O130" s="41">
        <f t="shared" si="13"/>
        <v>0</v>
      </c>
    </row>
    <row r="131" spans="1:15" ht="16.5" x14ac:dyDescent="0.3">
      <c r="A131" s="70">
        <v>122</v>
      </c>
      <c r="B131" s="68" t="s">
        <v>138</v>
      </c>
      <c r="C131" s="41">
        <v>0</v>
      </c>
      <c r="D131" s="41">
        <v>0</v>
      </c>
      <c r="E131" s="41">
        <v>0</v>
      </c>
      <c r="F131" s="41">
        <v>0</v>
      </c>
      <c r="G131" s="60">
        <f t="shared" si="10"/>
        <v>0</v>
      </c>
      <c r="H131" s="41">
        <v>200</v>
      </c>
      <c r="I131" s="41">
        <v>250</v>
      </c>
      <c r="J131" s="41">
        <v>100</v>
      </c>
      <c r="K131" s="41">
        <v>250</v>
      </c>
      <c r="L131" s="61">
        <f t="shared" si="11"/>
        <v>800</v>
      </c>
      <c r="M131" s="42">
        <f t="shared" si="14"/>
        <v>800</v>
      </c>
      <c r="N131" s="41">
        <v>800</v>
      </c>
      <c r="O131" s="41">
        <f t="shared" si="13"/>
        <v>0</v>
      </c>
    </row>
    <row r="132" spans="1:15" ht="16.5" x14ac:dyDescent="0.3">
      <c r="A132" s="70">
        <v>123</v>
      </c>
      <c r="B132" s="68" t="s">
        <v>466</v>
      </c>
      <c r="C132" s="41">
        <v>0</v>
      </c>
      <c r="D132" s="41">
        <v>0</v>
      </c>
      <c r="E132" s="41">
        <v>0</v>
      </c>
      <c r="F132" s="41">
        <v>0</v>
      </c>
      <c r="G132" s="60">
        <f t="shared" si="10"/>
        <v>0</v>
      </c>
      <c r="H132" s="41">
        <v>96</v>
      </c>
      <c r="I132" s="41">
        <v>250</v>
      </c>
      <c r="J132" s="41">
        <v>100</v>
      </c>
      <c r="K132" s="41">
        <v>250</v>
      </c>
      <c r="L132" s="61">
        <f t="shared" si="11"/>
        <v>696</v>
      </c>
      <c r="M132" s="42">
        <f t="shared" si="14"/>
        <v>696</v>
      </c>
      <c r="N132" s="41">
        <v>696</v>
      </c>
      <c r="O132" s="41">
        <f t="shared" si="13"/>
        <v>0</v>
      </c>
    </row>
    <row r="133" spans="1:15" ht="16.5" x14ac:dyDescent="0.3">
      <c r="A133" s="70">
        <v>124</v>
      </c>
      <c r="B133" s="68" t="s">
        <v>139</v>
      </c>
      <c r="C133" s="41">
        <v>0</v>
      </c>
      <c r="D133" s="41">
        <v>0</v>
      </c>
      <c r="E133" s="41">
        <v>0</v>
      </c>
      <c r="F133" s="41">
        <v>0</v>
      </c>
      <c r="G133" s="60">
        <f t="shared" si="10"/>
        <v>0</v>
      </c>
      <c r="H133" s="41">
        <v>143</v>
      </c>
      <c r="I133" s="41">
        <v>250</v>
      </c>
      <c r="J133" s="41">
        <v>100</v>
      </c>
      <c r="K133" s="41">
        <v>250</v>
      </c>
      <c r="L133" s="61">
        <f t="shared" si="11"/>
        <v>743</v>
      </c>
      <c r="M133" s="42">
        <f t="shared" si="14"/>
        <v>743</v>
      </c>
      <c r="N133" s="41">
        <v>743</v>
      </c>
      <c r="O133" s="41">
        <f t="shared" si="13"/>
        <v>0</v>
      </c>
    </row>
    <row r="134" spans="1:15" ht="16.5" x14ac:dyDescent="0.3">
      <c r="A134" s="70">
        <v>125</v>
      </c>
      <c r="B134" s="68" t="s">
        <v>140</v>
      </c>
      <c r="C134" s="41">
        <v>0</v>
      </c>
      <c r="D134" s="41">
        <v>0</v>
      </c>
      <c r="E134" s="41">
        <v>0</v>
      </c>
      <c r="F134" s="41">
        <v>0</v>
      </c>
      <c r="G134" s="60">
        <f t="shared" si="10"/>
        <v>0</v>
      </c>
      <c r="H134" s="41">
        <v>143</v>
      </c>
      <c r="I134" s="41">
        <v>250</v>
      </c>
      <c r="J134" s="41">
        <v>100</v>
      </c>
      <c r="K134" s="41">
        <v>250</v>
      </c>
      <c r="L134" s="61">
        <f t="shared" si="11"/>
        <v>743</v>
      </c>
      <c r="M134" s="42">
        <f t="shared" si="14"/>
        <v>743</v>
      </c>
      <c r="N134" s="41">
        <v>743</v>
      </c>
      <c r="O134" s="41">
        <f t="shared" si="13"/>
        <v>0</v>
      </c>
    </row>
    <row r="135" spans="1:15" ht="16.5" x14ac:dyDescent="0.3">
      <c r="A135" s="70">
        <v>126</v>
      </c>
      <c r="B135" s="68" t="s">
        <v>540</v>
      </c>
      <c r="C135" s="41">
        <v>0</v>
      </c>
      <c r="D135" s="41">
        <v>0</v>
      </c>
      <c r="E135" s="41">
        <v>0</v>
      </c>
      <c r="F135" s="41">
        <v>0</v>
      </c>
      <c r="G135" s="60">
        <f t="shared" si="10"/>
        <v>0</v>
      </c>
      <c r="H135" s="41">
        <v>248</v>
      </c>
      <c r="I135" s="41">
        <v>250</v>
      </c>
      <c r="J135" s="41">
        <v>100</v>
      </c>
      <c r="K135" s="41">
        <v>250</v>
      </c>
      <c r="L135" s="61">
        <f t="shared" si="11"/>
        <v>848</v>
      </c>
      <c r="M135" s="42">
        <f t="shared" si="14"/>
        <v>848</v>
      </c>
      <c r="N135" s="41">
        <v>848</v>
      </c>
      <c r="O135" s="41">
        <f t="shared" si="13"/>
        <v>0</v>
      </c>
    </row>
    <row r="136" spans="1:15" ht="16.5" x14ac:dyDescent="0.3">
      <c r="A136" s="70">
        <v>127</v>
      </c>
      <c r="B136" s="68" t="s">
        <v>141</v>
      </c>
      <c r="C136" s="41">
        <v>0</v>
      </c>
      <c r="D136" s="41">
        <v>0</v>
      </c>
      <c r="E136" s="41">
        <v>0</v>
      </c>
      <c r="F136" s="41">
        <v>0</v>
      </c>
      <c r="G136" s="60">
        <f t="shared" ref="G136:G180" si="15">SUM(C136:F136)</f>
        <v>0</v>
      </c>
      <c r="H136" s="41">
        <v>198</v>
      </c>
      <c r="I136" s="41">
        <v>250</v>
      </c>
      <c r="J136" s="41">
        <v>100</v>
      </c>
      <c r="K136" s="41">
        <v>250</v>
      </c>
      <c r="L136" s="61">
        <f t="shared" si="11"/>
        <v>798</v>
      </c>
      <c r="M136" s="42">
        <f t="shared" si="14"/>
        <v>798</v>
      </c>
      <c r="N136" s="41">
        <v>798</v>
      </c>
      <c r="O136" s="41">
        <f t="shared" si="13"/>
        <v>0</v>
      </c>
    </row>
    <row r="137" spans="1:15" ht="16.5" x14ac:dyDescent="0.3">
      <c r="A137" s="70">
        <v>128</v>
      </c>
      <c r="B137" s="68" t="s">
        <v>142</v>
      </c>
      <c r="C137" s="41">
        <v>0</v>
      </c>
      <c r="D137" s="41">
        <v>0</v>
      </c>
      <c r="E137" s="41">
        <v>0</v>
      </c>
      <c r="F137" s="41">
        <v>0</v>
      </c>
      <c r="G137" s="60">
        <f t="shared" si="15"/>
        <v>0</v>
      </c>
      <c r="H137" s="41">
        <v>837</v>
      </c>
      <c r="I137" s="41">
        <v>250</v>
      </c>
      <c r="J137" s="41">
        <v>100</v>
      </c>
      <c r="K137" s="41">
        <v>250</v>
      </c>
      <c r="L137" s="61">
        <f t="shared" si="11"/>
        <v>1437</v>
      </c>
      <c r="M137" s="42">
        <f t="shared" si="14"/>
        <v>1437</v>
      </c>
      <c r="N137" s="41">
        <v>1437</v>
      </c>
      <c r="O137" s="41">
        <f t="shared" si="13"/>
        <v>0</v>
      </c>
    </row>
    <row r="138" spans="1:15" ht="16.5" x14ac:dyDescent="0.3">
      <c r="A138" s="70">
        <v>129</v>
      </c>
      <c r="B138" s="68" t="s">
        <v>143</v>
      </c>
      <c r="C138" s="41">
        <v>0</v>
      </c>
      <c r="D138" s="41">
        <v>0</v>
      </c>
      <c r="E138" s="41">
        <v>0</v>
      </c>
      <c r="F138" s="41">
        <v>0</v>
      </c>
      <c r="G138" s="60">
        <f t="shared" si="15"/>
        <v>0</v>
      </c>
      <c r="H138" s="41">
        <v>118</v>
      </c>
      <c r="I138" s="41">
        <v>250</v>
      </c>
      <c r="J138" s="41">
        <v>100</v>
      </c>
      <c r="K138" s="41">
        <v>250</v>
      </c>
      <c r="L138" s="61">
        <f t="shared" si="11"/>
        <v>718</v>
      </c>
      <c r="M138" s="42">
        <f t="shared" si="14"/>
        <v>718</v>
      </c>
      <c r="N138" s="41">
        <v>718</v>
      </c>
      <c r="O138" s="41">
        <f t="shared" si="13"/>
        <v>0</v>
      </c>
    </row>
    <row r="139" spans="1:15" ht="16.5" x14ac:dyDescent="0.3">
      <c r="A139" s="70">
        <v>130</v>
      </c>
      <c r="B139" s="68" t="s">
        <v>144</v>
      </c>
      <c r="C139" s="41">
        <v>0</v>
      </c>
      <c r="D139" s="41">
        <v>0</v>
      </c>
      <c r="E139" s="41">
        <v>0</v>
      </c>
      <c r="F139" s="41">
        <v>0</v>
      </c>
      <c r="G139" s="60">
        <f t="shared" si="15"/>
        <v>0</v>
      </c>
      <c r="H139" s="41">
        <v>730</v>
      </c>
      <c r="I139" s="41">
        <v>250</v>
      </c>
      <c r="J139" s="41">
        <v>100</v>
      </c>
      <c r="K139" s="41">
        <v>250</v>
      </c>
      <c r="L139" s="61">
        <f t="shared" si="11"/>
        <v>1330</v>
      </c>
      <c r="M139" s="42">
        <f t="shared" si="14"/>
        <v>1330</v>
      </c>
      <c r="N139" s="41">
        <v>1330</v>
      </c>
      <c r="O139" s="41">
        <f t="shared" si="13"/>
        <v>0</v>
      </c>
    </row>
    <row r="140" spans="1:15" ht="16.5" x14ac:dyDescent="0.3">
      <c r="A140" s="70">
        <v>131</v>
      </c>
      <c r="B140" s="68" t="s">
        <v>145</v>
      </c>
      <c r="C140" s="41">
        <v>0</v>
      </c>
      <c r="D140" s="41">
        <v>0</v>
      </c>
      <c r="E140" s="41">
        <v>0</v>
      </c>
      <c r="F140" s="41">
        <v>0</v>
      </c>
      <c r="G140" s="60">
        <f t="shared" si="15"/>
        <v>0</v>
      </c>
      <c r="H140" s="41">
        <v>437</v>
      </c>
      <c r="I140" s="41">
        <v>250</v>
      </c>
      <c r="J140" s="41">
        <v>100</v>
      </c>
      <c r="K140" s="41">
        <v>250</v>
      </c>
      <c r="L140" s="61">
        <f t="shared" si="11"/>
        <v>1037</v>
      </c>
      <c r="M140" s="42">
        <f t="shared" si="14"/>
        <v>1037</v>
      </c>
      <c r="N140" s="41">
        <v>787</v>
      </c>
      <c r="O140" s="41">
        <f t="shared" si="13"/>
        <v>250</v>
      </c>
    </row>
    <row r="141" spans="1:15" ht="16.5" x14ac:dyDescent="0.3">
      <c r="A141" s="70">
        <v>132</v>
      </c>
      <c r="B141" s="68" t="s">
        <v>147</v>
      </c>
      <c r="C141" s="41">
        <v>0</v>
      </c>
      <c r="D141" s="41">
        <v>0</v>
      </c>
      <c r="E141" s="41">
        <v>0</v>
      </c>
      <c r="F141" s="41">
        <v>0</v>
      </c>
      <c r="G141" s="60">
        <f t="shared" si="15"/>
        <v>0</v>
      </c>
      <c r="H141" s="41">
        <v>527</v>
      </c>
      <c r="I141" s="41">
        <v>250</v>
      </c>
      <c r="J141" s="41">
        <v>100</v>
      </c>
      <c r="K141" s="41">
        <v>250</v>
      </c>
      <c r="L141" s="61">
        <f t="shared" si="11"/>
        <v>1127</v>
      </c>
      <c r="M141" s="42">
        <f t="shared" si="14"/>
        <v>1127</v>
      </c>
      <c r="N141" s="41">
        <v>1127</v>
      </c>
      <c r="O141" s="41">
        <f>SUM(M141-N141)</f>
        <v>0</v>
      </c>
    </row>
    <row r="142" spans="1:15" ht="16.5" x14ac:dyDescent="0.3">
      <c r="A142" s="70">
        <v>133</v>
      </c>
      <c r="B142" s="68" t="s">
        <v>148</v>
      </c>
      <c r="C142" s="41">
        <v>0</v>
      </c>
      <c r="D142" s="41">
        <v>0</v>
      </c>
      <c r="E142" s="41">
        <v>0</v>
      </c>
      <c r="F142" s="41">
        <v>0</v>
      </c>
      <c r="G142" s="60">
        <f t="shared" si="15"/>
        <v>0</v>
      </c>
      <c r="H142" s="41">
        <v>426</v>
      </c>
      <c r="I142" s="41">
        <v>250</v>
      </c>
      <c r="J142" s="41">
        <v>100</v>
      </c>
      <c r="K142" s="41">
        <v>250</v>
      </c>
      <c r="L142" s="61">
        <f t="shared" si="11"/>
        <v>1026</v>
      </c>
      <c r="M142" s="42">
        <f t="shared" si="14"/>
        <v>1026</v>
      </c>
      <c r="N142" s="41">
        <v>1026</v>
      </c>
      <c r="O142" s="41">
        <v>0</v>
      </c>
    </row>
    <row r="143" spans="1:15" ht="16.5" x14ac:dyDescent="0.3">
      <c r="A143" s="70">
        <v>134</v>
      </c>
      <c r="B143" s="68" t="s">
        <v>149</v>
      </c>
      <c r="C143" s="41">
        <v>0</v>
      </c>
      <c r="D143" s="41">
        <v>0</v>
      </c>
      <c r="E143" s="41">
        <v>0</v>
      </c>
      <c r="F143" s="41">
        <v>0</v>
      </c>
      <c r="G143" s="60">
        <f t="shared" si="15"/>
        <v>0</v>
      </c>
      <c r="H143" s="41">
        <v>1164</v>
      </c>
      <c r="I143" s="41">
        <v>250</v>
      </c>
      <c r="J143" s="41">
        <v>100</v>
      </c>
      <c r="K143" s="41">
        <v>250</v>
      </c>
      <c r="L143" s="61">
        <f t="shared" si="11"/>
        <v>1764</v>
      </c>
      <c r="M143" s="42">
        <f t="shared" si="14"/>
        <v>1764</v>
      </c>
      <c r="N143" s="41">
        <v>1764</v>
      </c>
      <c r="O143" s="41">
        <f t="shared" si="13"/>
        <v>0</v>
      </c>
    </row>
    <row r="144" spans="1:15" ht="16.5" x14ac:dyDescent="0.3">
      <c r="A144" s="70">
        <v>135</v>
      </c>
      <c r="B144" s="68" t="s">
        <v>150</v>
      </c>
      <c r="C144" s="41">
        <v>0</v>
      </c>
      <c r="D144" s="41">
        <v>0</v>
      </c>
      <c r="E144" s="41">
        <v>0</v>
      </c>
      <c r="F144" s="41">
        <v>0</v>
      </c>
      <c r="G144" s="60">
        <f t="shared" si="15"/>
        <v>0</v>
      </c>
      <c r="H144" s="41">
        <v>695</v>
      </c>
      <c r="I144" s="41">
        <v>250</v>
      </c>
      <c r="J144" s="41">
        <v>100</v>
      </c>
      <c r="K144" s="41">
        <v>250</v>
      </c>
      <c r="L144" s="61">
        <f t="shared" si="11"/>
        <v>1295</v>
      </c>
      <c r="M144" s="42">
        <f t="shared" si="14"/>
        <v>1295</v>
      </c>
      <c r="N144" s="41">
        <v>1295</v>
      </c>
      <c r="O144" s="41">
        <f t="shared" si="13"/>
        <v>0</v>
      </c>
    </row>
    <row r="145" spans="1:15" ht="16.5" x14ac:dyDescent="0.3">
      <c r="A145" s="70">
        <v>136</v>
      </c>
      <c r="B145" s="68" t="s">
        <v>151</v>
      </c>
      <c r="C145" s="41">
        <v>0</v>
      </c>
      <c r="D145" s="41">
        <v>0</v>
      </c>
      <c r="E145" s="41">
        <v>0</v>
      </c>
      <c r="F145" s="41">
        <v>0</v>
      </c>
      <c r="G145" s="60">
        <f t="shared" si="15"/>
        <v>0</v>
      </c>
      <c r="H145" s="41">
        <v>292</v>
      </c>
      <c r="I145" s="41">
        <v>250</v>
      </c>
      <c r="J145" s="41">
        <v>100</v>
      </c>
      <c r="K145" s="41">
        <v>250</v>
      </c>
      <c r="L145" s="61">
        <f t="shared" ref="L145:L192" si="16">SUM(H145:K145)</f>
        <v>892</v>
      </c>
      <c r="M145" s="42">
        <f t="shared" si="14"/>
        <v>892</v>
      </c>
      <c r="N145" s="41">
        <v>892</v>
      </c>
      <c r="O145" s="41">
        <f t="shared" si="13"/>
        <v>0</v>
      </c>
    </row>
    <row r="146" spans="1:15" ht="16.5" x14ac:dyDescent="0.3">
      <c r="A146" s="70">
        <v>137</v>
      </c>
      <c r="B146" s="68" t="s">
        <v>152</v>
      </c>
      <c r="C146" s="41">
        <v>0</v>
      </c>
      <c r="D146" s="41">
        <v>0</v>
      </c>
      <c r="E146" s="41">
        <v>300</v>
      </c>
      <c r="F146" s="41">
        <v>0</v>
      </c>
      <c r="G146" s="60">
        <f t="shared" si="15"/>
        <v>300</v>
      </c>
      <c r="H146" s="41">
        <v>204</v>
      </c>
      <c r="I146" s="41">
        <v>250</v>
      </c>
      <c r="J146" s="41">
        <v>100</v>
      </c>
      <c r="K146" s="41">
        <v>250</v>
      </c>
      <c r="L146" s="61">
        <f t="shared" si="16"/>
        <v>804</v>
      </c>
      <c r="M146" s="42">
        <f t="shared" si="14"/>
        <v>1104</v>
      </c>
      <c r="N146" s="41">
        <v>250</v>
      </c>
      <c r="O146" s="41">
        <f t="shared" si="13"/>
        <v>854</v>
      </c>
    </row>
    <row r="147" spans="1:15" ht="16.5" x14ac:dyDescent="0.3">
      <c r="A147" s="70">
        <v>138</v>
      </c>
      <c r="B147" s="68" t="s">
        <v>153</v>
      </c>
      <c r="C147" s="41">
        <v>0</v>
      </c>
      <c r="D147" s="41">
        <v>0</v>
      </c>
      <c r="E147" s="41">
        <v>0</v>
      </c>
      <c r="F147" s="41">
        <v>0</v>
      </c>
      <c r="G147" s="60">
        <f t="shared" si="15"/>
        <v>0</v>
      </c>
      <c r="H147" s="41">
        <v>62</v>
      </c>
      <c r="I147" s="41">
        <v>250</v>
      </c>
      <c r="J147" s="41">
        <v>100</v>
      </c>
      <c r="K147" s="41">
        <v>250</v>
      </c>
      <c r="L147" s="61">
        <f t="shared" si="16"/>
        <v>662</v>
      </c>
      <c r="M147" s="42">
        <f t="shared" si="14"/>
        <v>662</v>
      </c>
      <c r="N147" s="41">
        <v>662</v>
      </c>
      <c r="O147" s="41">
        <f t="shared" si="13"/>
        <v>0</v>
      </c>
    </row>
    <row r="148" spans="1:15" ht="16.5" x14ac:dyDescent="0.3">
      <c r="A148" s="70">
        <v>139</v>
      </c>
      <c r="B148" s="68" t="s">
        <v>154</v>
      </c>
      <c r="C148" s="41">
        <v>0</v>
      </c>
      <c r="D148" s="41">
        <v>0</v>
      </c>
      <c r="E148" s="41">
        <v>0</v>
      </c>
      <c r="F148" s="41">
        <v>0</v>
      </c>
      <c r="G148" s="60">
        <f t="shared" si="15"/>
        <v>0</v>
      </c>
      <c r="H148" s="41">
        <v>62</v>
      </c>
      <c r="I148" s="41">
        <v>250</v>
      </c>
      <c r="J148" s="41">
        <v>100</v>
      </c>
      <c r="K148" s="41">
        <v>250</v>
      </c>
      <c r="L148" s="61">
        <f t="shared" si="16"/>
        <v>662</v>
      </c>
      <c r="M148" s="42">
        <f t="shared" si="14"/>
        <v>662</v>
      </c>
      <c r="N148" s="41">
        <v>662</v>
      </c>
      <c r="O148" s="41">
        <f t="shared" si="13"/>
        <v>0</v>
      </c>
    </row>
    <row r="149" spans="1:15" ht="16.5" x14ac:dyDescent="0.3">
      <c r="A149" s="70">
        <v>140</v>
      </c>
      <c r="B149" s="68" t="s">
        <v>155</v>
      </c>
      <c r="C149" s="41">
        <v>62</v>
      </c>
      <c r="D149" s="41">
        <v>250</v>
      </c>
      <c r="E149" s="41">
        <v>100</v>
      </c>
      <c r="F149" s="41">
        <v>3100</v>
      </c>
      <c r="G149" s="60">
        <f t="shared" si="15"/>
        <v>3512</v>
      </c>
      <c r="H149" s="41">
        <v>62</v>
      </c>
      <c r="I149" s="41">
        <v>250</v>
      </c>
      <c r="J149" s="41">
        <v>100</v>
      </c>
      <c r="K149" s="41">
        <v>1000</v>
      </c>
      <c r="L149" s="61">
        <f t="shared" si="16"/>
        <v>1412</v>
      </c>
      <c r="M149" s="42">
        <f t="shared" si="14"/>
        <v>4924</v>
      </c>
      <c r="N149" s="41">
        <v>0</v>
      </c>
      <c r="O149" s="41">
        <f t="shared" si="13"/>
        <v>4924</v>
      </c>
    </row>
    <row r="150" spans="1:15" ht="16.5" x14ac:dyDescent="0.3">
      <c r="A150" s="70">
        <v>141</v>
      </c>
      <c r="B150" s="68" t="s">
        <v>156</v>
      </c>
      <c r="C150" s="41">
        <v>0</v>
      </c>
      <c r="D150" s="41">
        <v>0</v>
      </c>
      <c r="E150" s="41">
        <v>0</v>
      </c>
      <c r="F150" s="41">
        <v>0</v>
      </c>
      <c r="G150" s="60">
        <f t="shared" si="15"/>
        <v>0</v>
      </c>
      <c r="H150" s="41">
        <v>872</v>
      </c>
      <c r="I150" s="41">
        <v>250</v>
      </c>
      <c r="J150" s="41">
        <v>100</v>
      </c>
      <c r="K150" s="41">
        <v>250</v>
      </c>
      <c r="L150" s="61">
        <f t="shared" si="16"/>
        <v>1472</v>
      </c>
      <c r="M150" s="42">
        <f t="shared" si="14"/>
        <v>1472</v>
      </c>
      <c r="N150" s="41">
        <v>500</v>
      </c>
      <c r="O150" s="41">
        <f t="shared" si="13"/>
        <v>972</v>
      </c>
    </row>
    <row r="151" spans="1:15" ht="16.5" x14ac:dyDescent="0.3">
      <c r="A151" s="70">
        <v>142</v>
      </c>
      <c r="B151" s="68" t="s">
        <v>467</v>
      </c>
      <c r="C151" s="41">
        <v>0</v>
      </c>
      <c r="D151" s="41">
        <v>0</v>
      </c>
      <c r="E151" s="41">
        <v>0</v>
      </c>
      <c r="F151" s="41">
        <v>0</v>
      </c>
      <c r="G151" s="60">
        <f t="shared" si="15"/>
        <v>0</v>
      </c>
      <c r="H151" s="41">
        <v>555</v>
      </c>
      <c r="I151" s="41">
        <v>250</v>
      </c>
      <c r="J151" s="41">
        <v>100</v>
      </c>
      <c r="K151" s="41">
        <v>250</v>
      </c>
      <c r="L151" s="61">
        <f t="shared" si="16"/>
        <v>1155</v>
      </c>
      <c r="M151" s="42">
        <f t="shared" si="14"/>
        <v>1155</v>
      </c>
      <c r="N151" s="41">
        <v>0</v>
      </c>
      <c r="O151" s="41">
        <f t="shared" si="13"/>
        <v>1155</v>
      </c>
    </row>
    <row r="152" spans="1:15" ht="16.5" x14ac:dyDescent="0.3">
      <c r="A152" s="70">
        <v>143</v>
      </c>
      <c r="B152" s="68" t="s">
        <v>157</v>
      </c>
      <c r="C152" s="41">
        <v>0</v>
      </c>
      <c r="D152" s="41">
        <v>0</v>
      </c>
      <c r="E152" s="41">
        <v>0</v>
      </c>
      <c r="F152" s="41">
        <v>0</v>
      </c>
      <c r="G152" s="60">
        <f t="shared" si="15"/>
        <v>0</v>
      </c>
      <c r="H152" s="41">
        <v>876</v>
      </c>
      <c r="I152" s="41">
        <v>250</v>
      </c>
      <c r="J152" s="41">
        <v>100</v>
      </c>
      <c r="K152" s="41">
        <v>1000</v>
      </c>
      <c r="L152" s="61">
        <f t="shared" si="16"/>
        <v>2226</v>
      </c>
      <c r="M152" s="42">
        <f t="shared" si="14"/>
        <v>2226</v>
      </c>
      <c r="N152" s="41">
        <v>0</v>
      </c>
      <c r="O152" s="41">
        <f t="shared" si="13"/>
        <v>2226</v>
      </c>
    </row>
    <row r="153" spans="1:15" ht="16.5" x14ac:dyDescent="0.3">
      <c r="A153" s="70">
        <v>144</v>
      </c>
      <c r="B153" s="68" t="s">
        <v>158</v>
      </c>
      <c r="C153" s="41">
        <v>120</v>
      </c>
      <c r="D153" s="41">
        <v>600</v>
      </c>
      <c r="E153" s="41">
        <v>300</v>
      </c>
      <c r="F153" s="41">
        <v>1600</v>
      </c>
      <c r="G153" s="60">
        <f t="shared" si="15"/>
        <v>2620</v>
      </c>
      <c r="H153" s="41">
        <v>535</v>
      </c>
      <c r="I153" s="41">
        <v>250</v>
      </c>
      <c r="J153" s="41">
        <v>100</v>
      </c>
      <c r="K153" s="41">
        <v>1000</v>
      </c>
      <c r="L153" s="61">
        <f t="shared" si="16"/>
        <v>1885</v>
      </c>
      <c r="M153" s="42">
        <f t="shared" si="14"/>
        <v>4505</v>
      </c>
      <c r="N153" s="41">
        <v>0</v>
      </c>
      <c r="O153" s="41">
        <f t="shared" si="13"/>
        <v>4505</v>
      </c>
    </row>
    <row r="154" spans="1:15" ht="16.5" x14ac:dyDescent="0.3">
      <c r="A154" s="70">
        <v>145</v>
      </c>
      <c r="B154" s="68" t="s">
        <v>568</v>
      </c>
      <c r="C154" s="41">
        <v>0</v>
      </c>
      <c r="D154" s="41">
        <v>0</v>
      </c>
      <c r="E154" s="41">
        <v>0</v>
      </c>
      <c r="F154" s="41">
        <v>0</v>
      </c>
      <c r="G154" s="60">
        <f t="shared" si="15"/>
        <v>0</v>
      </c>
      <c r="H154" s="41">
        <v>283</v>
      </c>
      <c r="I154" s="41">
        <v>250</v>
      </c>
      <c r="J154" s="41">
        <v>100</v>
      </c>
      <c r="K154" s="41">
        <v>250</v>
      </c>
      <c r="L154" s="61">
        <f t="shared" si="16"/>
        <v>883</v>
      </c>
      <c r="M154" s="42">
        <f t="shared" si="14"/>
        <v>883</v>
      </c>
      <c r="N154" s="41">
        <v>883</v>
      </c>
      <c r="O154" s="41">
        <f t="shared" si="13"/>
        <v>0</v>
      </c>
    </row>
    <row r="155" spans="1:15" ht="16.5" x14ac:dyDescent="0.3">
      <c r="A155" s="70">
        <v>146</v>
      </c>
      <c r="B155" s="68" t="s">
        <v>160</v>
      </c>
      <c r="C155" s="41">
        <v>0</v>
      </c>
      <c r="D155" s="41">
        <v>0</v>
      </c>
      <c r="E155" s="41">
        <v>0</v>
      </c>
      <c r="F155" s="41">
        <v>0</v>
      </c>
      <c r="G155" s="60">
        <f t="shared" si="15"/>
        <v>0</v>
      </c>
      <c r="H155" s="41">
        <v>173</v>
      </c>
      <c r="I155" s="41">
        <v>250</v>
      </c>
      <c r="J155" s="41">
        <v>100</v>
      </c>
      <c r="K155" s="41">
        <v>1000</v>
      </c>
      <c r="L155" s="61">
        <f t="shared" si="16"/>
        <v>1523</v>
      </c>
      <c r="M155" s="42">
        <f t="shared" si="14"/>
        <v>1523</v>
      </c>
      <c r="N155" s="41">
        <v>523</v>
      </c>
      <c r="O155" s="41">
        <f t="shared" si="13"/>
        <v>1000</v>
      </c>
    </row>
    <row r="156" spans="1:15" ht="16.5" x14ac:dyDescent="0.3">
      <c r="A156" s="70">
        <v>147</v>
      </c>
      <c r="B156" s="68" t="s">
        <v>161</v>
      </c>
      <c r="C156" s="41">
        <v>0</v>
      </c>
      <c r="D156" s="41">
        <v>0</v>
      </c>
      <c r="E156" s="41">
        <v>0</v>
      </c>
      <c r="F156" s="41">
        <v>0</v>
      </c>
      <c r="G156" s="60">
        <f t="shared" si="15"/>
        <v>0</v>
      </c>
      <c r="H156" s="41">
        <v>267</v>
      </c>
      <c r="I156" s="41">
        <v>250</v>
      </c>
      <c r="J156" s="41">
        <v>100</v>
      </c>
      <c r="K156" s="41">
        <v>1000</v>
      </c>
      <c r="L156" s="61">
        <f t="shared" si="16"/>
        <v>1617</v>
      </c>
      <c r="M156" s="42">
        <f t="shared" si="14"/>
        <v>1617</v>
      </c>
      <c r="N156" s="41">
        <v>917</v>
      </c>
      <c r="O156" s="41">
        <f t="shared" si="13"/>
        <v>700</v>
      </c>
    </row>
    <row r="157" spans="1:15" ht="16.5" x14ac:dyDescent="0.3">
      <c r="A157" s="70">
        <v>148</v>
      </c>
      <c r="B157" s="68" t="s">
        <v>162</v>
      </c>
      <c r="C157" s="41">
        <v>0</v>
      </c>
      <c r="D157" s="41">
        <v>0</v>
      </c>
      <c r="E157" s="41">
        <v>0</v>
      </c>
      <c r="F157" s="41">
        <v>0</v>
      </c>
      <c r="G157" s="60">
        <f t="shared" si="15"/>
        <v>0</v>
      </c>
      <c r="H157" s="41">
        <v>184</v>
      </c>
      <c r="I157" s="41">
        <v>250</v>
      </c>
      <c r="J157" s="41">
        <v>100</v>
      </c>
      <c r="K157" s="41">
        <v>1000</v>
      </c>
      <c r="L157" s="61">
        <f t="shared" si="16"/>
        <v>1534</v>
      </c>
      <c r="M157" s="42">
        <f t="shared" si="14"/>
        <v>1534</v>
      </c>
      <c r="N157" s="41">
        <v>1534</v>
      </c>
      <c r="O157" s="41">
        <f t="shared" si="13"/>
        <v>0</v>
      </c>
    </row>
    <row r="158" spans="1:15" ht="16.5" x14ac:dyDescent="0.3">
      <c r="A158" s="70">
        <v>149</v>
      </c>
      <c r="B158" s="68" t="s">
        <v>163</v>
      </c>
      <c r="C158" s="41">
        <v>0</v>
      </c>
      <c r="D158" s="41">
        <v>0</v>
      </c>
      <c r="E158" s="41">
        <v>0</v>
      </c>
      <c r="F158" s="41">
        <v>0</v>
      </c>
      <c r="G158" s="60">
        <f t="shared" si="15"/>
        <v>0</v>
      </c>
      <c r="H158" s="41">
        <v>138</v>
      </c>
      <c r="I158" s="41">
        <v>250</v>
      </c>
      <c r="J158" s="41">
        <v>100</v>
      </c>
      <c r="K158" s="41">
        <v>250</v>
      </c>
      <c r="L158" s="61">
        <f t="shared" si="16"/>
        <v>738</v>
      </c>
      <c r="M158" s="42">
        <f t="shared" si="14"/>
        <v>738</v>
      </c>
      <c r="N158" s="41">
        <v>0</v>
      </c>
      <c r="O158" s="41">
        <f t="shared" si="13"/>
        <v>738</v>
      </c>
    </row>
    <row r="159" spans="1:15" ht="16.5" x14ac:dyDescent="0.3">
      <c r="A159" s="70">
        <v>150</v>
      </c>
      <c r="B159" s="68" t="s">
        <v>164</v>
      </c>
      <c r="C159" s="41">
        <v>0</v>
      </c>
      <c r="D159" s="41">
        <v>0</v>
      </c>
      <c r="E159" s="41">
        <v>0</v>
      </c>
      <c r="F159" s="41">
        <v>200</v>
      </c>
      <c r="G159" s="60">
        <f t="shared" si="15"/>
        <v>200</v>
      </c>
      <c r="H159" s="41">
        <v>173</v>
      </c>
      <c r="I159" s="41">
        <v>250</v>
      </c>
      <c r="J159" s="41">
        <v>100</v>
      </c>
      <c r="K159" s="41">
        <v>1000</v>
      </c>
      <c r="L159" s="61">
        <f t="shared" si="16"/>
        <v>1523</v>
      </c>
      <c r="M159" s="42">
        <f t="shared" si="14"/>
        <v>1723</v>
      </c>
      <c r="N159" s="41">
        <v>523</v>
      </c>
      <c r="O159" s="41">
        <f t="shared" si="13"/>
        <v>1200</v>
      </c>
    </row>
    <row r="160" spans="1:15" ht="16.5" x14ac:dyDescent="0.3">
      <c r="A160" s="70">
        <v>151</v>
      </c>
      <c r="B160" s="68" t="s">
        <v>166</v>
      </c>
      <c r="C160" s="41">
        <v>0</v>
      </c>
      <c r="D160" s="41">
        <v>0</v>
      </c>
      <c r="E160" s="41">
        <v>0</v>
      </c>
      <c r="F160" s="41">
        <v>0</v>
      </c>
      <c r="G160" s="60">
        <f t="shared" si="15"/>
        <v>0</v>
      </c>
      <c r="H160" s="41">
        <v>355</v>
      </c>
      <c r="I160" s="41">
        <v>250</v>
      </c>
      <c r="J160" s="41">
        <v>100</v>
      </c>
      <c r="K160" s="41">
        <v>1000</v>
      </c>
      <c r="L160" s="61">
        <f t="shared" si="16"/>
        <v>1705</v>
      </c>
      <c r="M160" s="42">
        <f t="shared" si="14"/>
        <v>1705</v>
      </c>
      <c r="N160" s="41">
        <v>500</v>
      </c>
      <c r="O160" s="41">
        <f t="shared" si="13"/>
        <v>1205</v>
      </c>
    </row>
    <row r="161" spans="1:15" ht="16.5" x14ac:dyDescent="0.3">
      <c r="A161" s="70">
        <v>152</v>
      </c>
      <c r="B161" s="68" t="s">
        <v>165</v>
      </c>
      <c r="C161" s="41">
        <v>0</v>
      </c>
      <c r="D161" s="41">
        <v>0</v>
      </c>
      <c r="E161" s="41">
        <v>0</v>
      </c>
      <c r="F161" s="41">
        <v>0</v>
      </c>
      <c r="G161" s="60">
        <f t="shared" si="15"/>
        <v>0</v>
      </c>
      <c r="H161" s="41">
        <v>235</v>
      </c>
      <c r="I161" s="41">
        <v>250</v>
      </c>
      <c r="J161" s="41">
        <v>100</v>
      </c>
      <c r="K161" s="41">
        <v>1000</v>
      </c>
      <c r="L161" s="61">
        <f t="shared" si="16"/>
        <v>1585</v>
      </c>
      <c r="M161" s="42">
        <f t="shared" si="14"/>
        <v>1585</v>
      </c>
      <c r="N161" s="41">
        <v>300</v>
      </c>
      <c r="O161" s="41">
        <f t="shared" si="13"/>
        <v>1285</v>
      </c>
    </row>
    <row r="162" spans="1:15" ht="16.5" x14ac:dyDescent="0.3">
      <c r="A162" s="70">
        <v>153</v>
      </c>
      <c r="B162" s="68" t="s">
        <v>167</v>
      </c>
      <c r="C162" s="41">
        <v>0</v>
      </c>
      <c r="D162" s="41">
        <v>0</v>
      </c>
      <c r="E162" s="41">
        <v>0</v>
      </c>
      <c r="F162" s="41">
        <v>0</v>
      </c>
      <c r="G162" s="60">
        <f t="shared" si="15"/>
        <v>0</v>
      </c>
      <c r="H162" s="41">
        <v>235</v>
      </c>
      <c r="I162" s="41">
        <v>250</v>
      </c>
      <c r="J162" s="41">
        <v>100</v>
      </c>
      <c r="K162" s="41">
        <v>250</v>
      </c>
      <c r="L162" s="61">
        <f t="shared" si="16"/>
        <v>835</v>
      </c>
      <c r="M162" s="42">
        <f t="shared" si="14"/>
        <v>835</v>
      </c>
      <c r="N162" s="41">
        <v>500</v>
      </c>
      <c r="O162" s="41">
        <f t="shared" si="13"/>
        <v>335</v>
      </c>
    </row>
    <row r="163" spans="1:15" ht="16.5" x14ac:dyDescent="0.3">
      <c r="A163" s="70">
        <v>154</v>
      </c>
      <c r="B163" s="68" t="s">
        <v>168</v>
      </c>
      <c r="C163" s="41">
        <v>0</v>
      </c>
      <c r="D163" s="41">
        <v>0</v>
      </c>
      <c r="E163" s="41">
        <v>0</v>
      </c>
      <c r="F163" s="41">
        <v>0</v>
      </c>
      <c r="G163" s="60">
        <f t="shared" si="15"/>
        <v>0</v>
      </c>
      <c r="H163" s="41">
        <v>594</v>
      </c>
      <c r="I163" s="41">
        <v>250</v>
      </c>
      <c r="J163" s="41">
        <v>100</v>
      </c>
      <c r="K163" s="41">
        <v>1000</v>
      </c>
      <c r="L163" s="61">
        <f t="shared" si="16"/>
        <v>1944</v>
      </c>
      <c r="M163" s="42">
        <f t="shared" si="14"/>
        <v>1944</v>
      </c>
      <c r="N163" s="41">
        <v>1944</v>
      </c>
      <c r="O163" s="41">
        <f t="shared" si="13"/>
        <v>0</v>
      </c>
    </row>
    <row r="164" spans="1:15" ht="16.5" x14ac:dyDescent="0.3">
      <c r="A164" s="70">
        <v>155</v>
      </c>
      <c r="B164" s="68" t="s">
        <v>169</v>
      </c>
      <c r="C164" s="41">
        <v>0</v>
      </c>
      <c r="D164" s="41">
        <v>0</v>
      </c>
      <c r="E164" s="41">
        <v>0</v>
      </c>
      <c r="F164" s="41">
        <v>200</v>
      </c>
      <c r="G164" s="60">
        <f t="shared" si="15"/>
        <v>200</v>
      </c>
      <c r="H164" s="41">
        <v>465</v>
      </c>
      <c r="I164" s="41">
        <v>250</v>
      </c>
      <c r="J164" s="41">
        <v>100</v>
      </c>
      <c r="K164" s="41">
        <v>1000</v>
      </c>
      <c r="L164" s="61">
        <f t="shared" si="16"/>
        <v>1815</v>
      </c>
      <c r="M164" s="42">
        <f t="shared" si="14"/>
        <v>2015</v>
      </c>
      <c r="N164" s="41">
        <v>500</v>
      </c>
      <c r="O164" s="41">
        <f t="shared" si="13"/>
        <v>1515</v>
      </c>
    </row>
    <row r="165" spans="1:15" ht="16.5" x14ac:dyDescent="0.3">
      <c r="A165" s="70">
        <v>156</v>
      </c>
      <c r="B165" s="68" t="s">
        <v>170</v>
      </c>
      <c r="C165" s="41">
        <v>0</v>
      </c>
      <c r="D165" s="41">
        <v>0</v>
      </c>
      <c r="E165" s="41">
        <v>0</v>
      </c>
      <c r="F165" s="41">
        <v>0</v>
      </c>
      <c r="G165" s="60">
        <f t="shared" si="15"/>
        <v>0</v>
      </c>
      <c r="H165" s="41">
        <v>426</v>
      </c>
      <c r="I165" s="41">
        <v>250</v>
      </c>
      <c r="J165" s="41">
        <v>100</v>
      </c>
      <c r="K165" s="41">
        <v>1000</v>
      </c>
      <c r="L165" s="61">
        <f t="shared" si="16"/>
        <v>1776</v>
      </c>
      <c r="M165" s="42">
        <f t="shared" si="14"/>
        <v>1776</v>
      </c>
      <c r="N165" s="41">
        <v>426</v>
      </c>
      <c r="O165" s="41">
        <f t="shared" ref="O165:O207" si="17">SUM(M165-N165)</f>
        <v>1350</v>
      </c>
    </row>
    <row r="166" spans="1:15" ht="16.5" x14ac:dyDescent="0.3">
      <c r="A166" s="70">
        <v>157</v>
      </c>
      <c r="B166" s="68" t="s">
        <v>171</v>
      </c>
      <c r="C166" s="41">
        <v>0</v>
      </c>
      <c r="D166" s="41">
        <v>0</v>
      </c>
      <c r="E166" s="41">
        <v>0</v>
      </c>
      <c r="F166" s="41">
        <v>0</v>
      </c>
      <c r="G166" s="60">
        <f t="shared" si="15"/>
        <v>0</v>
      </c>
      <c r="H166" s="41">
        <v>394</v>
      </c>
      <c r="I166" s="41">
        <v>250</v>
      </c>
      <c r="J166" s="41">
        <v>100</v>
      </c>
      <c r="K166" s="41">
        <v>1000</v>
      </c>
      <c r="L166" s="61">
        <f t="shared" si="16"/>
        <v>1744</v>
      </c>
      <c r="M166" s="42">
        <f t="shared" si="14"/>
        <v>1744</v>
      </c>
      <c r="N166" s="41">
        <v>200</v>
      </c>
      <c r="O166" s="41">
        <f t="shared" si="17"/>
        <v>1544</v>
      </c>
    </row>
    <row r="167" spans="1:15" ht="16.5" x14ac:dyDescent="0.3">
      <c r="A167" s="70">
        <v>158</v>
      </c>
      <c r="B167" s="68" t="s">
        <v>172</v>
      </c>
      <c r="C167" s="41">
        <v>0</v>
      </c>
      <c r="D167" s="41">
        <v>0</v>
      </c>
      <c r="E167" s="41">
        <v>0</v>
      </c>
      <c r="F167" s="41">
        <v>0</v>
      </c>
      <c r="G167" s="60">
        <f t="shared" si="15"/>
        <v>0</v>
      </c>
      <c r="H167" s="41">
        <v>516</v>
      </c>
      <c r="I167" s="41">
        <v>250</v>
      </c>
      <c r="J167" s="41">
        <v>100</v>
      </c>
      <c r="K167" s="41">
        <v>1000</v>
      </c>
      <c r="L167" s="61">
        <f t="shared" si="16"/>
        <v>1866</v>
      </c>
      <c r="M167" s="42">
        <f t="shared" si="14"/>
        <v>1866</v>
      </c>
      <c r="N167" s="41">
        <v>866</v>
      </c>
      <c r="O167" s="41">
        <f t="shared" si="17"/>
        <v>1000</v>
      </c>
    </row>
    <row r="168" spans="1:15" ht="16.5" x14ac:dyDescent="0.3">
      <c r="A168" s="70">
        <v>159</v>
      </c>
      <c r="B168" s="68" t="s">
        <v>173</v>
      </c>
      <c r="C168" s="41">
        <v>0</v>
      </c>
      <c r="D168" s="41">
        <v>0</v>
      </c>
      <c r="E168" s="41">
        <v>0</v>
      </c>
      <c r="F168" s="41">
        <v>0</v>
      </c>
      <c r="G168" s="60">
        <f t="shared" si="15"/>
        <v>0</v>
      </c>
      <c r="H168" s="41">
        <v>785</v>
      </c>
      <c r="I168" s="41">
        <v>250</v>
      </c>
      <c r="J168" s="41">
        <v>100</v>
      </c>
      <c r="K168" s="41">
        <v>250</v>
      </c>
      <c r="L168" s="61">
        <f t="shared" si="16"/>
        <v>1385</v>
      </c>
      <c r="M168" s="42">
        <f t="shared" si="14"/>
        <v>1385</v>
      </c>
      <c r="N168" s="41">
        <v>300</v>
      </c>
      <c r="O168" s="41">
        <f t="shared" si="17"/>
        <v>1085</v>
      </c>
    </row>
    <row r="169" spans="1:15" ht="16.5" x14ac:dyDescent="0.3">
      <c r="A169" s="70">
        <v>160</v>
      </c>
      <c r="B169" s="68" t="s">
        <v>174</v>
      </c>
      <c r="C169" s="41">
        <v>458</v>
      </c>
      <c r="D169" s="41">
        <v>250</v>
      </c>
      <c r="E169" s="41">
        <v>100</v>
      </c>
      <c r="F169" s="41">
        <v>1900</v>
      </c>
      <c r="G169" s="60">
        <f t="shared" si="15"/>
        <v>2708</v>
      </c>
      <c r="H169" s="41">
        <v>458</v>
      </c>
      <c r="I169" s="41">
        <v>250</v>
      </c>
      <c r="J169" s="41">
        <v>100</v>
      </c>
      <c r="K169" s="41">
        <v>1000</v>
      </c>
      <c r="L169" s="61">
        <f t="shared" si="16"/>
        <v>1808</v>
      </c>
      <c r="M169" s="42">
        <f t="shared" si="14"/>
        <v>4516</v>
      </c>
      <c r="N169" s="41">
        <v>0</v>
      </c>
      <c r="O169" s="41">
        <f t="shared" si="17"/>
        <v>4516</v>
      </c>
    </row>
    <row r="170" spans="1:15" ht="16.5" x14ac:dyDescent="0.3">
      <c r="A170" s="70">
        <v>161</v>
      </c>
      <c r="B170" s="68" t="s">
        <v>175</v>
      </c>
      <c r="C170" s="41">
        <v>0</v>
      </c>
      <c r="D170" s="41">
        <v>0</v>
      </c>
      <c r="E170" s="41">
        <v>0</v>
      </c>
      <c r="F170" s="41">
        <v>0</v>
      </c>
      <c r="G170" s="60">
        <f t="shared" si="15"/>
        <v>0</v>
      </c>
      <c r="H170" s="41">
        <v>142</v>
      </c>
      <c r="I170" s="41">
        <v>250</v>
      </c>
      <c r="J170" s="41">
        <v>100</v>
      </c>
      <c r="K170" s="41">
        <v>250</v>
      </c>
      <c r="L170" s="61">
        <f t="shared" si="16"/>
        <v>742</v>
      </c>
      <c r="M170" s="42">
        <f t="shared" ref="M170:M210" si="18">SUM(G170,L170)</f>
        <v>742</v>
      </c>
      <c r="N170" s="41">
        <v>742</v>
      </c>
      <c r="O170" s="41">
        <f t="shared" si="17"/>
        <v>0</v>
      </c>
    </row>
    <row r="171" spans="1:15" ht="16.5" x14ac:dyDescent="0.3">
      <c r="A171" s="70">
        <v>162</v>
      </c>
      <c r="B171" s="68" t="s">
        <v>468</v>
      </c>
      <c r="C171" s="41">
        <v>0</v>
      </c>
      <c r="D171" s="41">
        <v>0</v>
      </c>
      <c r="E171" s="41">
        <v>0</v>
      </c>
      <c r="F171" s="41">
        <v>0</v>
      </c>
      <c r="G171" s="60">
        <f t="shared" si="15"/>
        <v>0</v>
      </c>
      <c r="H171" s="41">
        <v>711</v>
      </c>
      <c r="I171" s="41">
        <v>250</v>
      </c>
      <c r="J171" s="41">
        <v>100</v>
      </c>
      <c r="K171" s="41">
        <v>1000</v>
      </c>
      <c r="L171" s="61">
        <f t="shared" si="16"/>
        <v>2061</v>
      </c>
      <c r="M171" s="42">
        <f t="shared" si="18"/>
        <v>2061</v>
      </c>
      <c r="N171" s="41">
        <v>2061</v>
      </c>
      <c r="O171" s="41">
        <f t="shared" si="17"/>
        <v>0</v>
      </c>
    </row>
    <row r="172" spans="1:15" ht="16.5" x14ac:dyDescent="0.3">
      <c r="A172" s="70">
        <v>163</v>
      </c>
      <c r="B172" s="68" t="s">
        <v>176</v>
      </c>
      <c r="C172" s="41">
        <v>0</v>
      </c>
      <c r="D172" s="41">
        <v>0</v>
      </c>
      <c r="E172" s="41">
        <v>0</v>
      </c>
      <c r="F172" s="41">
        <v>0</v>
      </c>
      <c r="G172" s="60">
        <f t="shared" si="15"/>
        <v>0</v>
      </c>
      <c r="H172" s="41">
        <v>160</v>
      </c>
      <c r="I172" s="41">
        <v>250</v>
      </c>
      <c r="J172" s="41">
        <v>100</v>
      </c>
      <c r="K172" s="41">
        <v>250</v>
      </c>
      <c r="L172" s="61">
        <f t="shared" si="16"/>
        <v>760</v>
      </c>
      <c r="M172" s="42">
        <f t="shared" si="18"/>
        <v>760</v>
      </c>
      <c r="N172" s="41">
        <v>760</v>
      </c>
      <c r="O172" s="41">
        <f t="shared" si="17"/>
        <v>0</v>
      </c>
    </row>
    <row r="173" spans="1:15" ht="16.5" x14ac:dyDescent="0.3">
      <c r="A173" s="70">
        <v>164</v>
      </c>
      <c r="B173" s="68" t="s">
        <v>569</v>
      </c>
      <c r="C173" s="41">
        <v>0</v>
      </c>
      <c r="D173" s="41">
        <v>0</v>
      </c>
      <c r="E173" s="41">
        <v>0</v>
      </c>
      <c r="F173" s="41">
        <v>0</v>
      </c>
      <c r="G173" s="60">
        <f t="shared" si="15"/>
        <v>0</v>
      </c>
      <c r="H173" s="41">
        <v>552</v>
      </c>
      <c r="I173" s="41">
        <v>250</v>
      </c>
      <c r="J173" s="41">
        <v>100</v>
      </c>
      <c r="K173" s="41">
        <v>1000</v>
      </c>
      <c r="L173" s="61">
        <f t="shared" si="16"/>
        <v>1902</v>
      </c>
      <c r="M173" s="42">
        <f t="shared" si="18"/>
        <v>1902</v>
      </c>
      <c r="N173" s="41">
        <v>1602</v>
      </c>
      <c r="O173" s="41">
        <f t="shared" si="17"/>
        <v>300</v>
      </c>
    </row>
    <row r="174" spans="1:15" ht="16.5" x14ac:dyDescent="0.3">
      <c r="A174" s="70">
        <v>165</v>
      </c>
      <c r="B174" s="68" t="s">
        <v>178</v>
      </c>
      <c r="C174" s="41">
        <v>0</v>
      </c>
      <c r="D174" s="41">
        <v>0</v>
      </c>
      <c r="E174" s="41">
        <v>0</v>
      </c>
      <c r="F174" s="41">
        <v>0</v>
      </c>
      <c r="G174" s="60">
        <f t="shared" si="15"/>
        <v>0</v>
      </c>
      <c r="H174" s="41">
        <v>509</v>
      </c>
      <c r="I174" s="41">
        <v>250</v>
      </c>
      <c r="J174" s="41">
        <v>100</v>
      </c>
      <c r="K174" s="41">
        <v>250</v>
      </c>
      <c r="L174" s="61">
        <f t="shared" si="16"/>
        <v>1109</v>
      </c>
      <c r="M174" s="42">
        <f t="shared" si="18"/>
        <v>1109</v>
      </c>
      <c r="N174" s="41">
        <v>1109</v>
      </c>
      <c r="O174" s="41">
        <f t="shared" si="17"/>
        <v>0</v>
      </c>
    </row>
    <row r="175" spans="1:15" ht="16.5" x14ac:dyDescent="0.3">
      <c r="A175" s="70">
        <v>166</v>
      </c>
      <c r="B175" s="68" t="s">
        <v>179</v>
      </c>
      <c r="C175" s="41">
        <v>0</v>
      </c>
      <c r="D175" s="41">
        <v>0</v>
      </c>
      <c r="E175" s="41">
        <v>0</v>
      </c>
      <c r="F175" s="41">
        <v>1200</v>
      </c>
      <c r="G175" s="60">
        <f t="shared" si="15"/>
        <v>1200</v>
      </c>
      <c r="H175" s="41">
        <v>701</v>
      </c>
      <c r="I175" s="41">
        <v>250</v>
      </c>
      <c r="J175" s="41">
        <v>100</v>
      </c>
      <c r="K175" s="41">
        <v>1000</v>
      </c>
      <c r="L175" s="61">
        <f t="shared" si="16"/>
        <v>2051</v>
      </c>
      <c r="M175" s="42">
        <f t="shared" si="18"/>
        <v>3251</v>
      </c>
      <c r="N175" s="41">
        <v>1051</v>
      </c>
      <c r="O175" s="41">
        <f t="shared" si="17"/>
        <v>2200</v>
      </c>
    </row>
    <row r="176" spans="1:15" ht="16.5" x14ac:dyDescent="0.3">
      <c r="A176" s="70">
        <v>167</v>
      </c>
      <c r="B176" s="68" t="s">
        <v>180</v>
      </c>
      <c r="C176" s="41">
        <v>0</v>
      </c>
      <c r="D176" s="41">
        <v>0</v>
      </c>
      <c r="E176" s="41">
        <v>0</v>
      </c>
      <c r="F176" s="41">
        <v>0</v>
      </c>
      <c r="G176" s="60">
        <f t="shared" si="15"/>
        <v>0</v>
      </c>
      <c r="H176" s="41">
        <v>340</v>
      </c>
      <c r="I176" s="41">
        <v>250</v>
      </c>
      <c r="J176" s="41">
        <v>100</v>
      </c>
      <c r="K176" s="41">
        <v>1000</v>
      </c>
      <c r="L176" s="61">
        <f t="shared" si="16"/>
        <v>1690</v>
      </c>
      <c r="M176" s="42">
        <f t="shared" si="18"/>
        <v>1690</v>
      </c>
      <c r="N176" s="41">
        <v>300</v>
      </c>
      <c r="O176" s="41">
        <f t="shared" si="17"/>
        <v>1390</v>
      </c>
    </row>
    <row r="177" spans="1:15" ht="16.5" x14ac:dyDescent="0.3">
      <c r="A177" s="70">
        <v>168</v>
      </c>
      <c r="B177" s="68" t="s">
        <v>181</v>
      </c>
      <c r="C177" s="41">
        <v>0</v>
      </c>
      <c r="D177" s="41">
        <v>0</v>
      </c>
      <c r="E177" s="41">
        <v>0</v>
      </c>
      <c r="F177" s="41">
        <v>1400</v>
      </c>
      <c r="G177" s="60">
        <f t="shared" si="15"/>
        <v>1400</v>
      </c>
      <c r="H177" s="41">
        <v>254</v>
      </c>
      <c r="I177" s="41">
        <v>250</v>
      </c>
      <c r="J177" s="41">
        <v>100</v>
      </c>
      <c r="K177" s="41">
        <v>1000</v>
      </c>
      <c r="L177" s="61">
        <f t="shared" si="16"/>
        <v>1604</v>
      </c>
      <c r="M177" s="42">
        <f t="shared" si="18"/>
        <v>3004</v>
      </c>
      <c r="N177" s="41">
        <v>0</v>
      </c>
      <c r="O177" s="41">
        <f t="shared" si="17"/>
        <v>3004</v>
      </c>
    </row>
    <row r="178" spans="1:15" ht="16.5" x14ac:dyDescent="0.3">
      <c r="A178" s="70">
        <v>169</v>
      </c>
      <c r="B178" s="68" t="s">
        <v>182</v>
      </c>
      <c r="C178" s="41">
        <v>0</v>
      </c>
      <c r="D178" s="41">
        <v>0</v>
      </c>
      <c r="E178" s="41">
        <v>0</v>
      </c>
      <c r="F178" s="41">
        <v>0</v>
      </c>
      <c r="G178" s="60">
        <f t="shared" si="15"/>
        <v>0</v>
      </c>
      <c r="H178" s="41">
        <v>271</v>
      </c>
      <c r="I178" s="41">
        <v>250</v>
      </c>
      <c r="J178" s="41">
        <v>100</v>
      </c>
      <c r="K178" s="41">
        <v>250</v>
      </c>
      <c r="L178" s="61">
        <f t="shared" si="16"/>
        <v>871</v>
      </c>
      <c r="M178" s="42">
        <f t="shared" si="18"/>
        <v>871</v>
      </c>
      <c r="N178" s="41">
        <v>521</v>
      </c>
      <c r="O178" s="41">
        <f t="shared" si="17"/>
        <v>350</v>
      </c>
    </row>
    <row r="179" spans="1:15" ht="16.5" x14ac:dyDescent="0.3">
      <c r="A179" s="70">
        <v>170</v>
      </c>
      <c r="B179" s="68" t="s">
        <v>183</v>
      </c>
      <c r="C179" s="41">
        <v>0</v>
      </c>
      <c r="D179" s="41">
        <v>0</v>
      </c>
      <c r="E179" s="41">
        <v>0</v>
      </c>
      <c r="F179" s="41">
        <v>0</v>
      </c>
      <c r="G179" s="60">
        <f t="shared" si="15"/>
        <v>0</v>
      </c>
      <c r="H179" s="41">
        <v>279</v>
      </c>
      <c r="I179" s="41">
        <v>250</v>
      </c>
      <c r="J179" s="41">
        <v>100</v>
      </c>
      <c r="K179" s="41">
        <v>250</v>
      </c>
      <c r="L179" s="61">
        <f t="shared" si="16"/>
        <v>879</v>
      </c>
      <c r="M179" s="42">
        <f t="shared" si="18"/>
        <v>879</v>
      </c>
      <c r="N179" s="41">
        <v>400</v>
      </c>
      <c r="O179" s="41">
        <f t="shared" si="17"/>
        <v>479</v>
      </c>
    </row>
    <row r="180" spans="1:15" ht="16.5" x14ac:dyDescent="0.3">
      <c r="A180" s="70">
        <v>171</v>
      </c>
      <c r="B180" s="68" t="s">
        <v>184</v>
      </c>
      <c r="C180" s="41">
        <v>0</v>
      </c>
      <c r="D180" s="41">
        <v>0</v>
      </c>
      <c r="E180" s="41">
        <v>0</v>
      </c>
      <c r="F180" s="41">
        <v>0</v>
      </c>
      <c r="G180" s="60">
        <f t="shared" si="15"/>
        <v>0</v>
      </c>
      <c r="H180" s="41">
        <v>172</v>
      </c>
      <c r="I180" s="41">
        <v>250</v>
      </c>
      <c r="J180" s="41">
        <v>100</v>
      </c>
      <c r="K180" s="41">
        <v>250</v>
      </c>
      <c r="L180" s="61">
        <f t="shared" si="16"/>
        <v>772</v>
      </c>
      <c r="M180" s="42">
        <f t="shared" si="18"/>
        <v>772</v>
      </c>
      <c r="N180" s="41">
        <v>500</v>
      </c>
      <c r="O180" s="41">
        <f t="shared" si="17"/>
        <v>272</v>
      </c>
    </row>
    <row r="181" spans="1:15" ht="16.5" x14ac:dyDescent="0.3">
      <c r="A181" s="70">
        <v>172</v>
      </c>
      <c r="B181" s="68" t="s">
        <v>185</v>
      </c>
      <c r="C181" s="41">
        <v>0</v>
      </c>
      <c r="D181" s="41">
        <v>0</v>
      </c>
      <c r="E181" s="41">
        <v>0</v>
      </c>
      <c r="F181" s="41">
        <v>500</v>
      </c>
      <c r="G181" s="60">
        <f t="shared" ref="G181:G224" si="19">SUM(C181:F181)</f>
        <v>500</v>
      </c>
      <c r="H181" s="41">
        <v>1927</v>
      </c>
      <c r="I181" s="41">
        <v>250</v>
      </c>
      <c r="J181" s="41">
        <v>100</v>
      </c>
      <c r="K181" s="41">
        <v>1000</v>
      </c>
      <c r="L181" s="61">
        <f t="shared" si="16"/>
        <v>3277</v>
      </c>
      <c r="M181" s="42">
        <f t="shared" si="18"/>
        <v>3777</v>
      </c>
      <c r="N181" s="41">
        <v>2277</v>
      </c>
      <c r="O181" s="41">
        <f t="shared" si="17"/>
        <v>1500</v>
      </c>
    </row>
    <row r="182" spans="1:15" ht="16.5" x14ac:dyDescent="0.3">
      <c r="A182" s="70">
        <v>173</v>
      </c>
      <c r="B182" s="68" t="s">
        <v>186</v>
      </c>
      <c r="C182" s="41">
        <v>0</v>
      </c>
      <c r="D182" s="41">
        <v>0</v>
      </c>
      <c r="E182" s="41">
        <v>0</v>
      </c>
      <c r="F182" s="41">
        <v>0</v>
      </c>
      <c r="G182" s="60">
        <f t="shared" si="19"/>
        <v>0</v>
      </c>
      <c r="H182" s="41">
        <v>466</v>
      </c>
      <c r="I182" s="41">
        <v>250</v>
      </c>
      <c r="J182" s="41">
        <v>100</v>
      </c>
      <c r="K182" s="41">
        <v>250</v>
      </c>
      <c r="L182" s="61">
        <f t="shared" si="16"/>
        <v>1066</v>
      </c>
      <c r="M182" s="42">
        <f t="shared" si="18"/>
        <v>1066</v>
      </c>
      <c r="N182" s="41">
        <v>1066</v>
      </c>
      <c r="O182" s="41">
        <f t="shared" si="17"/>
        <v>0</v>
      </c>
    </row>
    <row r="183" spans="1:15" ht="16.5" x14ac:dyDescent="0.3">
      <c r="A183" s="70">
        <v>174</v>
      </c>
      <c r="B183" s="68" t="s">
        <v>187</v>
      </c>
      <c r="C183" s="41">
        <v>0</v>
      </c>
      <c r="D183" s="41">
        <v>0</v>
      </c>
      <c r="E183" s="41">
        <v>0</v>
      </c>
      <c r="F183" s="41">
        <v>200</v>
      </c>
      <c r="G183" s="60">
        <f t="shared" si="19"/>
        <v>200</v>
      </c>
      <c r="H183" s="41">
        <v>61</v>
      </c>
      <c r="I183" s="41">
        <v>250</v>
      </c>
      <c r="J183" s="41">
        <v>100</v>
      </c>
      <c r="K183" s="41">
        <v>1000</v>
      </c>
      <c r="L183" s="61">
        <f t="shared" si="16"/>
        <v>1411</v>
      </c>
      <c r="M183" s="42">
        <f t="shared" si="18"/>
        <v>1611</v>
      </c>
      <c r="N183" s="41">
        <v>411</v>
      </c>
      <c r="O183" s="41">
        <f t="shared" si="17"/>
        <v>1200</v>
      </c>
    </row>
    <row r="184" spans="1:15" ht="16.5" x14ac:dyDescent="0.3">
      <c r="A184" s="70">
        <v>175</v>
      </c>
      <c r="B184" s="68" t="s">
        <v>188</v>
      </c>
      <c r="C184" s="41">
        <v>0</v>
      </c>
      <c r="D184" s="41">
        <v>0</v>
      </c>
      <c r="E184" s="41">
        <v>0</v>
      </c>
      <c r="F184" s="41">
        <v>0</v>
      </c>
      <c r="G184" s="60">
        <f t="shared" si="19"/>
        <v>0</v>
      </c>
      <c r="H184" s="41">
        <v>61</v>
      </c>
      <c r="I184" s="41">
        <v>250</v>
      </c>
      <c r="J184" s="41">
        <v>100</v>
      </c>
      <c r="K184" s="41">
        <v>1000</v>
      </c>
      <c r="L184" s="61">
        <f t="shared" si="16"/>
        <v>1411</v>
      </c>
      <c r="M184" s="42">
        <f t="shared" si="18"/>
        <v>1411</v>
      </c>
      <c r="N184" s="41">
        <v>1411</v>
      </c>
      <c r="O184" s="41">
        <f t="shared" si="17"/>
        <v>0</v>
      </c>
    </row>
    <row r="185" spans="1:15" ht="16.5" x14ac:dyDescent="0.3">
      <c r="A185" s="70">
        <v>176</v>
      </c>
      <c r="B185" s="68" t="s">
        <v>449</v>
      </c>
      <c r="C185" s="41">
        <v>0</v>
      </c>
      <c r="D185" s="41">
        <v>0</v>
      </c>
      <c r="E185" s="41">
        <v>0</v>
      </c>
      <c r="F185" s="41">
        <v>0</v>
      </c>
      <c r="G185" s="60">
        <f t="shared" si="19"/>
        <v>0</v>
      </c>
      <c r="H185" s="41">
        <v>0</v>
      </c>
      <c r="I185" s="41"/>
      <c r="J185" s="41"/>
      <c r="K185" s="41"/>
      <c r="L185" s="61">
        <f t="shared" si="16"/>
        <v>0</v>
      </c>
      <c r="M185" s="42">
        <f t="shared" si="18"/>
        <v>0</v>
      </c>
      <c r="N185" s="41"/>
      <c r="O185" s="41">
        <f t="shared" si="17"/>
        <v>0</v>
      </c>
    </row>
    <row r="186" spans="1:15" ht="16.5" x14ac:dyDescent="0.3">
      <c r="A186" s="70">
        <v>177</v>
      </c>
      <c r="B186" s="68" t="s">
        <v>469</v>
      </c>
      <c r="C186" s="41">
        <v>0</v>
      </c>
      <c r="D186" s="41">
        <v>0</v>
      </c>
      <c r="E186" s="41">
        <v>0</v>
      </c>
      <c r="F186" s="41">
        <v>0</v>
      </c>
      <c r="G186" s="60">
        <f t="shared" si="19"/>
        <v>0</v>
      </c>
      <c r="H186" s="41">
        <v>0</v>
      </c>
      <c r="I186" s="41"/>
      <c r="J186" s="41"/>
      <c r="K186" s="41"/>
      <c r="L186" s="61">
        <f t="shared" si="16"/>
        <v>0</v>
      </c>
      <c r="M186" s="42">
        <f t="shared" si="18"/>
        <v>0</v>
      </c>
      <c r="N186" s="41"/>
      <c r="O186" s="41">
        <f t="shared" si="17"/>
        <v>0</v>
      </c>
    </row>
    <row r="187" spans="1:15" ht="16.5" x14ac:dyDescent="0.3">
      <c r="A187" s="70">
        <v>178</v>
      </c>
      <c r="B187" s="68" t="s">
        <v>189</v>
      </c>
      <c r="C187" s="41">
        <v>0</v>
      </c>
      <c r="D187" s="41">
        <v>0</v>
      </c>
      <c r="E187" s="41">
        <v>0</v>
      </c>
      <c r="F187" s="41">
        <v>0</v>
      </c>
      <c r="G187" s="60">
        <f t="shared" si="19"/>
        <v>0</v>
      </c>
      <c r="H187" s="41">
        <v>160</v>
      </c>
      <c r="I187" s="41">
        <v>250</v>
      </c>
      <c r="J187" s="41">
        <v>100</v>
      </c>
      <c r="K187" s="41">
        <v>250</v>
      </c>
      <c r="L187" s="61">
        <f t="shared" si="16"/>
        <v>760</v>
      </c>
      <c r="M187" s="42">
        <f t="shared" si="18"/>
        <v>760</v>
      </c>
      <c r="N187" s="41">
        <v>760</v>
      </c>
      <c r="O187" s="41">
        <f t="shared" si="17"/>
        <v>0</v>
      </c>
    </row>
    <row r="188" spans="1:15" ht="16.5" x14ac:dyDescent="0.3">
      <c r="A188" s="70">
        <v>179</v>
      </c>
      <c r="B188" s="68" t="s">
        <v>190</v>
      </c>
      <c r="C188" s="41">
        <v>0</v>
      </c>
      <c r="D188" s="41">
        <v>0</v>
      </c>
      <c r="E188" s="41">
        <v>0</v>
      </c>
      <c r="F188" s="41">
        <v>0</v>
      </c>
      <c r="G188" s="60">
        <f t="shared" si="19"/>
        <v>0</v>
      </c>
      <c r="H188" s="41">
        <v>160</v>
      </c>
      <c r="I188" s="41">
        <v>250</v>
      </c>
      <c r="J188" s="41">
        <v>100</v>
      </c>
      <c r="K188" s="41">
        <v>250</v>
      </c>
      <c r="L188" s="61">
        <f t="shared" si="16"/>
        <v>760</v>
      </c>
      <c r="M188" s="42">
        <f t="shared" si="18"/>
        <v>760</v>
      </c>
      <c r="N188" s="41"/>
      <c r="O188" s="41">
        <f t="shared" si="17"/>
        <v>760</v>
      </c>
    </row>
    <row r="189" spans="1:15" ht="16.5" x14ac:dyDescent="0.3">
      <c r="A189" s="70">
        <v>180</v>
      </c>
      <c r="B189" s="68" t="s">
        <v>193</v>
      </c>
      <c r="C189" s="41">
        <v>0</v>
      </c>
      <c r="D189" s="41">
        <v>0</v>
      </c>
      <c r="E189" s="41">
        <v>0</v>
      </c>
      <c r="F189" s="41">
        <v>0</v>
      </c>
      <c r="G189" s="60">
        <f t="shared" si="19"/>
        <v>0</v>
      </c>
      <c r="H189" s="41">
        <v>838</v>
      </c>
      <c r="I189" s="41"/>
      <c r="J189" s="41"/>
      <c r="K189" s="41"/>
      <c r="L189" s="61">
        <f t="shared" si="16"/>
        <v>838</v>
      </c>
      <c r="M189" s="42">
        <f t="shared" si="18"/>
        <v>838</v>
      </c>
      <c r="N189" s="41"/>
      <c r="O189" s="41">
        <f t="shared" si="17"/>
        <v>838</v>
      </c>
    </row>
    <row r="190" spans="1:15" ht="16.5" x14ac:dyDescent="0.3">
      <c r="A190" s="70">
        <v>181</v>
      </c>
      <c r="B190" s="68" t="s">
        <v>192</v>
      </c>
      <c r="C190" s="41">
        <v>0</v>
      </c>
      <c r="D190" s="41">
        <v>0</v>
      </c>
      <c r="E190" s="41">
        <v>0</v>
      </c>
      <c r="F190" s="41">
        <v>0</v>
      </c>
      <c r="G190" s="60">
        <f t="shared" si="19"/>
        <v>0</v>
      </c>
      <c r="H190" s="41">
        <v>607</v>
      </c>
      <c r="I190" s="41">
        <v>250</v>
      </c>
      <c r="J190" s="41">
        <v>100</v>
      </c>
      <c r="K190" s="41">
        <v>250</v>
      </c>
      <c r="L190" s="61">
        <f t="shared" si="16"/>
        <v>1207</v>
      </c>
      <c r="M190" s="42">
        <f t="shared" si="18"/>
        <v>1207</v>
      </c>
      <c r="N190" s="41">
        <v>607</v>
      </c>
      <c r="O190" s="41">
        <f t="shared" si="17"/>
        <v>600</v>
      </c>
    </row>
    <row r="191" spans="1:15" ht="16.5" x14ac:dyDescent="0.3">
      <c r="A191" s="70">
        <v>182</v>
      </c>
      <c r="B191" s="68" t="s">
        <v>191</v>
      </c>
      <c r="C191" s="41">
        <v>0</v>
      </c>
      <c r="D191" s="41">
        <v>0</v>
      </c>
      <c r="E191" s="41">
        <v>0</v>
      </c>
      <c r="F191" s="41">
        <v>0</v>
      </c>
      <c r="G191" s="60">
        <f t="shared" si="19"/>
        <v>0</v>
      </c>
      <c r="H191" s="41">
        <v>67</v>
      </c>
      <c r="I191" s="41">
        <v>250</v>
      </c>
      <c r="J191" s="41">
        <v>100</v>
      </c>
      <c r="K191" s="41">
        <v>250</v>
      </c>
      <c r="L191" s="61">
        <f t="shared" si="16"/>
        <v>667</v>
      </c>
      <c r="M191" s="42">
        <f t="shared" si="18"/>
        <v>667</v>
      </c>
      <c r="N191" s="41">
        <v>667</v>
      </c>
      <c r="O191" s="41">
        <f t="shared" si="17"/>
        <v>0</v>
      </c>
    </row>
    <row r="192" spans="1:15" ht="16.5" x14ac:dyDescent="0.3">
      <c r="A192" s="70">
        <v>183</v>
      </c>
      <c r="B192" s="68" t="s">
        <v>194</v>
      </c>
      <c r="C192" s="41">
        <v>0</v>
      </c>
      <c r="D192" s="41">
        <v>0</v>
      </c>
      <c r="E192" s="41">
        <v>0</v>
      </c>
      <c r="F192" s="41">
        <v>0</v>
      </c>
      <c r="G192" s="60">
        <f t="shared" si="19"/>
        <v>0</v>
      </c>
      <c r="H192" s="41">
        <v>713</v>
      </c>
      <c r="I192" s="41">
        <v>250</v>
      </c>
      <c r="J192" s="41">
        <v>100</v>
      </c>
      <c r="K192" s="41">
        <v>250</v>
      </c>
      <c r="L192" s="61">
        <f t="shared" si="16"/>
        <v>1313</v>
      </c>
      <c r="M192" s="42">
        <f t="shared" si="18"/>
        <v>1313</v>
      </c>
      <c r="N192" s="41">
        <v>1063</v>
      </c>
      <c r="O192" s="41">
        <f t="shared" si="17"/>
        <v>250</v>
      </c>
    </row>
    <row r="193" spans="1:15" ht="16.5" x14ac:dyDescent="0.3">
      <c r="A193" s="70">
        <v>184</v>
      </c>
      <c r="B193" s="68" t="s">
        <v>195</v>
      </c>
      <c r="C193" s="41">
        <v>0</v>
      </c>
      <c r="D193" s="41">
        <v>0</v>
      </c>
      <c r="E193" s="41">
        <v>0</v>
      </c>
      <c r="F193" s="41">
        <v>0</v>
      </c>
      <c r="G193" s="60">
        <f t="shared" si="19"/>
        <v>0</v>
      </c>
      <c r="H193" s="41">
        <v>394</v>
      </c>
      <c r="I193" s="41">
        <v>250</v>
      </c>
      <c r="J193" s="41">
        <v>100</v>
      </c>
      <c r="K193" s="41">
        <v>250</v>
      </c>
      <c r="L193" s="61">
        <f t="shared" ref="L193:L236" si="20">SUM(H193:K193)</f>
        <v>994</v>
      </c>
      <c r="M193" s="42">
        <f t="shared" si="18"/>
        <v>994</v>
      </c>
      <c r="N193" s="41">
        <v>744</v>
      </c>
      <c r="O193" s="41">
        <f t="shared" si="17"/>
        <v>250</v>
      </c>
    </row>
    <row r="194" spans="1:15" ht="16.5" x14ac:dyDescent="0.3">
      <c r="A194" s="70">
        <v>185</v>
      </c>
      <c r="B194" s="68" t="s">
        <v>196</v>
      </c>
      <c r="C194" s="41">
        <v>70</v>
      </c>
      <c r="D194" s="41">
        <v>0</v>
      </c>
      <c r="E194" s="41">
        <v>0</v>
      </c>
      <c r="F194" s="41">
        <v>0</v>
      </c>
      <c r="G194" s="60">
        <f t="shared" si="19"/>
        <v>70</v>
      </c>
      <c r="H194" s="41">
        <v>70</v>
      </c>
      <c r="I194" s="41"/>
      <c r="J194" s="41"/>
      <c r="K194" s="41"/>
      <c r="L194" s="61">
        <f t="shared" si="20"/>
        <v>70</v>
      </c>
      <c r="M194" s="42">
        <f t="shared" si="18"/>
        <v>140</v>
      </c>
      <c r="N194" s="41"/>
      <c r="O194" s="41">
        <f t="shared" si="17"/>
        <v>140</v>
      </c>
    </row>
    <row r="195" spans="1:15" ht="16.5" x14ac:dyDescent="0.3">
      <c r="A195" s="70">
        <v>186</v>
      </c>
      <c r="B195" s="68" t="s">
        <v>470</v>
      </c>
      <c r="C195" s="41">
        <v>0</v>
      </c>
      <c r="D195" s="41">
        <v>0</v>
      </c>
      <c r="E195" s="41">
        <v>0</v>
      </c>
      <c r="F195" s="41">
        <v>0</v>
      </c>
      <c r="G195" s="60">
        <f t="shared" si="19"/>
        <v>0</v>
      </c>
      <c r="H195" s="41">
        <v>482</v>
      </c>
      <c r="I195" s="41"/>
      <c r="J195" s="41"/>
      <c r="K195" s="41"/>
      <c r="L195" s="61">
        <f t="shared" si="20"/>
        <v>482</v>
      </c>
      <c r="M195" s="42">
        <f t="shared" si="18"/>
        <v>482</v>
      </c>
      <c r="N195" s="41"/>
      <c r="O195" s="41">
        <f t="shared" si="17"/>
        <v>482</v>
      </c>
    </row>
    <row r="196" spans="1:15" ht="16.5" x14ac:dyDescent="0.3">
      <c r="A196" s="70">
        <v>187</v>
      </c>
      <c r="B196" s="68" t="s">
        <v>198</v>
      </c>
      <c r="C196" s="41">
        <v>0</v>
      </c>
      <c r="D196" s="41">
        <v>0</v>
      </c>
      <c r="E196" s="41">
        <v>0</v>
      </c>
      <c r="F196" s="41">
        <v>0</v>
      </c>
      <c r="G196" s="60">
        <f t="shared" si="19"/>
        <v>0</v>
      </c>
      <c r="H196" s="41">
        <v>445</v>
      </c>
      <c r="I196" s="41">
        <v>250</v>
      </c>
      <c r="J196" s="41">
        <v>100</v>
      </c>
      <c r="K196" s="41">
        <v>250</v>
      </c>
      <c r="L196" s="61">
        <f t="shared" si="20"/>
        <v>1045</v>
      </c>
      <c r="M196" s="42">
        <f t="shared" si="18"/>
        <v>1045</v>
      </c>
      <c r="N196" s="41">
        <v>795</v>
      </c>
      <c r="O196" s="41">
        <f t="shared" si="17"/>
        <v>250</v>
      </c>
    </row>
    <row r="197" spans="1:15" ht="16.5" x14ac:dyDescent="0.3">
      <c r="A197" s="70">
        <v>188</v>
      </c>
      <c r="B197" s="68" t="s">
        <v>199</v>
      </c>
      <c r="C197" s="41">
        <v>0</v>
      </c>
      <c r="D197" s="41">
        <v>0</v>
      </c>
      <c r="E197" s="41">
        <v>0</v>
      </c>
      <c r="F197" s="41">
        <v>0</v>
      </c>
      <c r="G197" s="60">
        <f t="shared" si="19"/>
        <v>0</v>
      </c>
      <c r="H197" s="41">
        <v>640</v>
      </c>
      <c r="I197" s="41">
        <v>250</v>
      </c>
      <c r="J197" s="41">
        <v>100</v>
      </c>
      <c r="K197" s="41">
        <v>250</v>
      </c>
      <c r="L197" s="61">
        <f t="shared" si="20"/>
        <v>1240</v>
      </c>
      <c r="M197" s="42">
        <f t="shared" si="18"/>
        <v>1240</v>
      </c>
      <c r="N197" s="41">
        <v>500</v>
      </c>
      <c r="O197" s="41">
        <f t="shared" si="17"/>
        <v>740</v>
      </c>
    </row>
    <row r="198" spans="1:15" ht="16.5" x14ac:dyDescent="0.3">
      <c r="A198" s="70">
        <v>189</v>
      </c>
      <c r="B198" s="68" t="s">
        <v>197</v>
      </c>
      <c r="C198" s="41">
        <v>0</v>
      </c>
      <c r="D198" s="41">
        <v>0</v>
      </c>
      <c r="E198" s="41">
        <v>0</v>
      </c>
      <c r="F198" s="41">
        <v>0</v>
      </c>
      <c r="G198" s="60">
        <f t="shared" si="19"/>
        <v>0</v>
      </c>
      <c r="H198" s="41">
        <v>672</v>
      </c>
      <c r="I198" s="41">
        <v>250</v>
      </c>
      <c r="J198" s="41">
        <v>100</v>
      </c>
      <c r="K198" s="41">
        <v>250</v>
      </c>
      <c r="L198" s="61">
        <f t="shared" si="20"/>
        <v>1272</v>
      </c>
      <c r="M198" s="42">
        <f t="shared" si="18"/>
        <v>1272</v>
      </c>
      <c r="N198" s="41">
        <v>250</v>
      </c>
      <c r="O198" s="41">
        <f t="shared" si="17"/>
        <v>1022</v>
      </c>
    </row>
    <row r="199" spans="1:15" ht="16.5" x14ac:dyDescent="0.3">
      <c r="A199" s="70">
        <v>190</v>
      </c>
      <c r="B199" s="68" t="s">
        <v>200</v>
      </c>
      <c r="C199" s="41">
        <v>0</v>
      </c>
      <c r="D199" s="41">
        <v>0</v>
      </c>
      <c r="E199" s="41">
        <v>0</v>
      </c>
      <c r="F199" s="41">
        <v>0</v>
      </c>
      <c r="G199" s="60">
        <f>SUM(C199:F199)</f>
        <v>0</v>
      </c>
      <c r="H199" s="41">
        <v>672</v>
      </c>
      <c r="I199" s="41">
        <v>250</v>
      </c>
      <c r="J199" s="41">
        <v>100</v>
      </c>
      <c r="K199" s="41">
        <v>250</v>
      </c>
      <c r="L199" s="61">
        <f t="shared" si="20"/>
        <v>1272</v>
      </c>
      <c r="M199" s="42">
        <f t="shared" si="18"/>
        <v>1272</v>
      </c>
      <c r="N199" s="41"/>
      <c r="O199" s="41">
        <f t="shared" si="17"/>
        <v>1272</v>
      </c>
    </row>
    <row r="200" spans="1:15" ht="16.5" x14ac:dyDescent="0.3">
      <c r="A200" s="70">
        <v>191</v>
      </c>
      <c r="B200" s="68" t="s">
        <v>201</v>
      </c>
      <c r="C200" s="41">
        <v>0</v>
      </c>
      <c r="D200" s="41">
        <v>0</v>
      </c>
      <c r="E200" s="41">
        <v>0</v>
      </c>
      <c r="F200" s="41">
        <v>0</v>
      </c>
      <c r="G200" s="60">
        <f>SUM(C200:F200)</f>
        <v>0</v>
      </c>
      <c r="H200" s="41">
        <v>3612</v>
      </c>
      <c r="I200" s="41">
        <v>250</v>
      </c>
      <c r="J200" s="41">
        <v>100</v>
      </c>
      <c r="K200" s="41">
        <v>250</v>
      </c>
      <c r="L200" s="61">
        <f t="shared" si="20"/>
        <v>4212</v>
      </c>
      <c r="M200" s="42">
        <f t="shared" si="18"/>
        <v>4212</v>
      </c>
      <c r="N200" s="41">
        <v>250</v>
      </c>
      <c r="O200" s="41">
        <f t="shared" si="17"/>
        <v>3962</v>
      </c>
    </row>
    <row r="201" spans="1:15" ht="16.5" x14ac:dyDescent="0.3">
      <c r="A201" s="70">
        <v>192</v>
      </c>
      <c r="B201" s="68" t="s">
        <v>205</v>
      </c>
      <c r="C201" s="41">
        <v>0</v>
      </c>
      <c r="D201" s="41">
        <v>0</v>
      </c>
      <c r="E201" s="41">
        <v>0</v>
      </c>
      <c r="F201" s="41">
        <v>0</v>
      </c>
      <c r="G201" s="60">
        <f t="shared" si="19"/>
        <v>0</v>
      </c>
      <c r="H201" s="41">
        <v>132</v>
      </c>
      <c r="I201" s="41">
        <v>250</v>
      </c>
      <c r="J201" s="41">
        <v>100</v>
      </c>
      <c r="K201" s="41">
        <v>250</v>
      </c>
      <c r="L201" s="61">
        <f t="shared" si="20"/>
        <v>732</v>
      </c>
      <c r="M201" s="42">
        <f t="shared" si="18"/>
        <v>732</v>
      </c>
      <c r="N201" s="41">
        <v>482</v>
      </c>
      <c r="O201" s="41">
        <f t="shared" si="17"/>
        <v>250</v>
      </c>
    </row>
    <row r="202" spans="1:15" ht="16.5" x14ac:dyDescent="0.3">
      <c r="A202" s="70">
        <v>193</v>
      </c>
      <c r="B202" s="68" t="s">
        <v>206</v>
      </c>
      <c r="C202" s="41">
        <v>0</v>
      </c>
      <c r="D202" s="41">
        <v>0</v>
      </c>
      <c r="E202" s="41">
        <v>0</v>
      </c>
      <c r="F202" s="41">
        <v>0</v>
      </c>
      <c r="G202" s="60">
        <f t="shared" si="19"/>
        <v>0</v>
      </c>
      <c r="H202" s="41">
        <v>118</v>
      </c>
      <c r="I202" s="41">
        <v>250</v>
      </c>
      <c r="J202" s="41">
        <v>100</v>
      </c>
      <c r="K202" s="41">
        <v>250</v>
      </c>
      <c r="L202" s="61">
        <f t="shared" si="20"/>
        <v>718</v>
      </c>
      <c r="M202" s="42">
        <f t="shared" si="18"/>
        <v>718</v>
      </c>
      <c r="N202" s="41">
        <v>718</v>
      </c>
      <c r="O202" s="41">
        <f t="shared" si="17"/>
        <v>0</v>
      </c>
    </row>
    <row r="203" spans="1:15" ht="16.5" x14ac:dyDescent="0.3">
      <c r="A203" s="70">
        <v>194</v>
      </c>
      <c r="B203" s="68" t="s">
        <v>204</v>
      </c>
      <c r="C203" s="41">
        <v>0</v>
      </c>
      <c r="D203" s="41">
        <v>0</v>
      </c>
      <c r="E203" s="41">
        <v>0</v>
      </c>
      <c r="F203" s="41">
        <v>0</v>
      </c>
      <c r="G203" s="60">
        <f t="shared" si="19"/>
        <v>0</v>
      </c>
      <c r="H203" s="41">
        <v>426</v>
      </c>
      <c r="I203" s="41">
        <v>250</v>
      </c>
      <c r="J203" s="41">
        <v>100</v>
      </c>
      <c r="K203" s="41">
        <v>250</v>
      </c>
      <c r="L203" s="61">
        <f t="shared" si="20"/>
        <v>1026</v>
      </c>
      <c r="M203" s="42">
        <f t="shared" si="18"/>
        <v>1026</v>
      </c>
      <c r="N203" s="41"/>
      <c r="O203" s="41">
        <f t="shared" si="17"/>
        <v>1026</v>
      </c>
    </row>
    <row r="204" spans="1:15" ht="16.5" x14ac:dyDescent="0.3">
      <c r="A204" s="70">
        <v>195</v>
      </c>
      <c r="B204" s="68" t="s">
        <v>471</v>
      </c>
      <c r="C204" s="41">
        <v>0</v>
      </c>
      <c r="D204" s="41">
        <v>0</v>
      </c>
      <c r="E204" s="41">
        <v>0</v>
      </c>
      <c r="F204" s="41">
        <v>0</v>
      </c>
      <c r="G204" s="60">
        <f t="shared" si="19"/>
        <v>0</v>
      </c>
      <c r="H204" s="41">
        <v>160</v>
      </c>
      <c r="I204" s="41"/>
      <c r="J204" s="41"/>
      <c r="K204" s="41"/>
      <c r="L204" s="61">
        <f t="shared" si="20"/>
        <v>160</v>
      </c>
      <c r="M204" s="42">
        <f t="shared" si="18"/>
        <v>160</v>
      </c>
      <c r="N204" s="41">
        <v>160</v>
      </c>
      <c r="O204" s="41">
        <f t="shared" si="17"/>
        <v>0</v>
      </c>
    </row>
    <row r="205" spans="1:15" ht="16.5" x14ac:dyDescent="0.3">
      <c r="A205" s="70">
        <v>196</v>
      </c>
      <c r="B205" s="68" t="s">
        <v>207</v>
      </c>
      <c r="C205" s="41">
        <v>0</v>
      </c>
      <c r="D205" s="41">
        <v>0</v>
      </c>
      <c r="E205" s="41">
        <v>0</v>
      </c>
      <c r="F205" s="41">
        <v>0</v>
      </c>
      <c r="G205" s="60">
        <f t="shared" si="19"/>
        <v>0</v>
      </c>
      <c r="H205" s="41">
        <v>1031</v>
      </c>
      <c r="I205" s="41">
        <v>250</v>
      </c>
      <c r="J205" s="41">
        <v>100</v>
      </c>
      <c r="K205" s="41">
        <v>1000</v>
      </c>
      <c r="L205" s="61">
        <f t="shared" si="20"/>
        <v>2381</v>
      </c>
      <c r="M205" s="42">
        <f t="shared" si="18"/>
        <v>2381</v>
      </c>
      <c r="N205" s="41">
        <v>500</v>
      </c>
      <c r="O205" s="41">
        <f t="shared" si="17"/>
        <v>1881</v>
      </c>
    </row>
    <row r="206" spans="1:15" ht="16.5" x14ac:dyDescent="0.3">
      <c r="A206" s="70">
        <v>197</v>
      </c>
      <c r="B206" s="68" t="s">
        <v>472</v>
      </c>
      <c r="C206" s="41">
        <v>0</v>
      </c>
      <c r="D206" s="41">
        <v>0</v>
      </c>
      <c r="E206" s="41">
        <v>0</v>
      </c>
      <c r="F206" s="41">
        <v>0</v>
      </c>
      <c r="G206" s="60">
        <f t="shared" si="19"/>
        <v>0</v>
      </c>
      <c r="H206" s="41">
        <v>163</v>
      </c>
      <c r="I206" s="41">
        <v>250</v>
      </c>
      <c r="J206" s="41">
        <v>100</v>
      </c>
      <c r="K206" s="41">
        <v>1000</v>
      </c>
      <c r="L206" s="61">
        <f t="shared" si="20"/>
        <v>1513</v>
      </c>
      <c r="M206" s="42">
        <f t="shared" si="18"/>
        <v>1513</v>
      </c>
      <c r="N206" s="41">
        <v>513</v>
      </c>
      <c r="O206" s="41">
        <f t="shared" si="17"/>
        <v>1000</v>
      </c>
    </row>
    <row r="207" spans="1:15" ht="16.5" x14ac:dyDescent="0.3">
      <c r="A207" s="70">
        <v>198</v>
      </c>
      <c r="B207" s="68" t="s">
        <v>208</v>
      </c>
      <c r="C207" s="41">
        <v>0</v>
      </c>
      <c r="D207" s="41">
        <v>0</v>
      </c>
      <c r="E207" s="41">
        <v>0</v>
      </c>
      <c r="F207" s="41">
        <v>0</v>
      </c>
      <c r="G207" s="60">
        <f t="shared" si="19"/>
        <v>0</v>
      </c>
      <c r="H207" s="41">
        <v>417</v>
      </c>
      <c r="I207" s="41">
        <v>250</v>
      </c>
      <c r="J207" s="41">
        <v>100</v>
      </c>
      <c r="K207" s="41">
        <v>1000</v>
      </c>
      <c r="L207" s="61">
        <f t="shared" si="20"/>
        <v>1767</v>
      </c>
      <c r="M207" s="42">
        <f t="shared" si="18"/>
        <v>1767</v>
      </c>
      <c r="N207" s="41">
        <v>417</v>
      </c>
      <c r="O207" s="41">
        <f t="shared" si="17"/>
        <v>1350</v>
      </c>
    </row>
    <row r="208" spans="1:15" ht="16.5" x14ac:dyDescent="0.3">
      <c r="A208" s="70">
        <v>199</v>
      </c>
      <c r="B208" s="68" t="s">
        <v>209</v>
      </c>
      <c r="C208" s="41">
        <v>0</v>
      </c>
      <c r="D208" s="41">
        <v>0</v>
      </c>
      <c r="E208" s="41">
        <v>0</v>
      </c>
      <c r="F208" s="41">
        <v>0</v>
      </c>
      <c r="G208" s="60">
        <f t="shared" si="19"/>
        <v>0</v>
      </c>
      <c r="H208" s="41">
        <v>1673</v>
      </c>
      <c r="I208" s="41">
        <v>250</v>
      </c>
      <c r="J208" s="41">
        <v>100</v>
      </c>
      <c r="K208" s="41">
        <v>250</v>
      </c>
      <c r="L208" s="61">
        <f t="shared" si="20"/>
        <v>2273</v>
      </c>
      <c r="M208" s="42">
        <f t="shared" si="18"/>
        <v>2273</v>
      </c>
      <c r="N208" s="41">
        <v>2273</v>
      </c>
      <c r="O208" s="41">
        <f t="shared" ref="O208:O249" si="21">SUM(M208-N208)</f>
        <v>0</v>
      </c>
    </row>
    <row r="209" spans="1:15" ht="16.5" x14ac:dyDescent="0.3">
      <c r="A209" s="70">
        <v>200</v>
      </c>
      <c r="B209" s="68" t="s">
        <v>210</v>
      </c>
      <c r="C209" s="41">
        <v>0</v>
      </c>
      <c r="D209" s="41">
        <v>0</v>
      </c>
      <c r="E209" s="41">
        <v>0</v>
      </c>
      <c r="F209" s="41">
        <v>0</v>
      </c>
      <c r="G209" s="60">
        <f t="shared" si="19"/>
        <v>0</v>
      </c>
      <c r="H209" s="41">
        <v>728</v>
      </c>
      <c r="I209" s="41">
        <v>250</v>
      </c>
      <c r="J209" s="41">
        <v>100</v>
      </c>
      <c r="K209" s="41">
        <v>1000</v>
      </c>
      <c r="L209" s="61">
        <f t="shared" si="20"/>
        <v>2078</v>
      </c>
      <c r="M209" s="42">
        <f t="shared" si="18"/>
        <v>2078</v>
      </c>
      <c r="N209" s="41">
        <v>500</v>
      </c>
      <c r="O209" s="41">
        <f t="shared" si="21"/>
        <v>1578</v>
      </c>
    </row>
    <row r="210" spans="1:15" ht="16.5" x14ac:dyDescent="0.3">
      <c r="A210" s="70">
        <v>201</v>
      </c>
      <c r="B210" s="68" t="s">
        <v>211</v>
      </c>
      <c r="C210" s="41">
        <v>0</v>
      </c>
      <c r="D210" s="41">
        <v>0</v>
      </c>
      <c r="E210" s="41">
        <v>0</v>
      </c>
      <c r="F210" s="41">
        <v>0</v>
      </c>
      <c r="G210" s="60">
        <f t="shared" si="19"/>
        <v>0</v>
      </c>
      <c r="H210" s="41">
        <v>1133</v>
      </c>
      <c r="I210" s="41">
        <v>250</v>
      </c>
      <c r="J210" s="41">
        <v>100</v>
      </c>
      <c r="K210" s="41">
        <v>250</v>
      </c>
      <c r="L210" s="61">
        <f t="shared" si="20"/>
        <v>1733</v>
      </c>
      <c r="M210" s="42">
        <f t="shared" si="18"/>
        <v>1733</v>
      </c>
      <c r="N210" s="41">
        <v>1733</v>
      </c>
      <c r="O210" s="41">
        <f t="shared" si="21"/>
        <v>0</v>
      </c>
    </row>
    <row r="211" spans="1:15" ht="16.5" x14ac:dyDescent="0.3">
      <c r="A211" s="70">
        <v>202</v>
      </c>
      <c r="B211" s="68" t="s">
        <v>212</v>
      </c>
      <c r="C211" s="41">
        <v>0</v>
      </c>
      <c r="D211" s="41">
        <v>0</v>
      </c>
      <c r="E211" s="41">
        <v>0</v>
      </c>
      <c r="F211" s="41">
        <v>0</v>
      </c>
      <c r="G211" s="60">
        <f t="shared" si="19"/>
        <v>0</v>
      </c>
      <c r="H211" s="41">
        <v>646</v>
      </c>
      <c r="I211" s="41">
        <v>250</v>
      </c>
      <c r="J211" s="41">
        <v>100</v>
      </c>
      <c r="K211" s="41">
        <v>250</v>
      </c>
      <c r="L211" s="61">
        <f t="shared" si="20"/>
        <v>1246</v>
      </c>
      <c r="M211" s="42">
        <f t="shared" ref="M211:M252" si="22">SUM(G211,L211)</f>
        <v>1246</v>
      </c>
      <c r="N211" s="41">
        <v>500</v>
      </c>
      <c r="O211" s="41">
        <f t="shared" si="21"/>
        <v>746</v>
      </c>
    </row>
    <row r="212" spans="1:15" ht="16.5" x14ac:dyDescent="0.3">
      <c r="A212" s="70">
        <v>203</v>
      </c>
      <c r="B212" s="68" t="s">
        <v>213</v>
      </c>
      <c r="C212" s="41">
        <v>5</v>
      </c>
      <c r="D212" s="41">
        <v>250</v>
      </c>
      <c r="E212" s="41">
        <v>250</v>
      </c>
      <c r="F212" s="41">
        <v>1100</v>
      </c>
      <c r="G212" s="60">
        <f t="shared" si="19"/>
        <v>1605</v>
      </c>
      <c r="H212" s="41">
        <v>492</v>
      </c>
      <c r="I212" s="41">
        <v>250</v>
      </c>
      <c r="J212" s="41">
        <v>100</v>
      </c>
      <c r="K212" s="41">
        <v>1000</v>
      </c>
      <c r="L212" s="61">
        <f t="shared" si="20"/>
        <v>1842</v>
      </c>
      <c r="M212" s="42">
        <f t="shared" si="22"/>
        <v>3447</v>
      </c>
      <c r="N212" s="41">
        <v>500</v>
      </c>
      <c r="O212" s="41">
        <f t="shared" si="21"/>
        <v>2947</v>
      </c>
    </row>
    <row r="213" spans="1:15" ht="16.5" x14ac:dyDescent="0.3">
      <c r="A213" s="70">
        <v>204</v>
      </c>
      <c r="B213" s="68" t="s">
        <v>214</v>
      </c>
      <c r="C213" s="41">
        <v>0</v>
      </c>
      <c r="D213" s="41">
        <v>0</v>
      </c>
      <c r="E213" s="41">
        <v>0</v>
      </c>
      <c r="F213" s="41">
        <v>0</v>
      </c>
      <c r="G213" s="60">
        <f t="shared" si="19"/>
        <v>0</v>
      </c>
      <c r="H213" s="41">
        <v>118</v>
      </c>
      <c r="I213" s="41">
        <v>250</v>
      </c>
      <c r="J213" s="41">
        <v>100</v>
      </c>
      <c r="K213" s="41">
        <v>250</v>
      </c>
      <c r="L213" s="61">
        <f t="shared" si="20"/>
        <v>718</v>
      </c>
      <c r="M213" s="42">
        <f t="shared" si="22"/>
        <v>718</v>
      </c>
      <c r="N213" s="41">
        <v>500</v>
      </c>
      <c r="O213" s="41">
        <f t="shared" si="21"/>
        <v>218</v>
      </c>
    </row>
    <row r="214" spans="1:15" ht="16.5" x14ac:dyDescent="0.3">
      <c r="A214" s="70">
        <v>205</v>
      </c>
      <c r="B214" s="68" t="s">
        <v>215</v>
      </c>
      <c r="C214" s="41">
        <v>0</v>
      </c>
      <c r="D214" s="41">
        <v>0</v>
      </c>
      <c r="E214" s="41">
        <v>0</v>
      </c>
      <c r="F214" s="41">
        <v>0</v>
      </c>
      <c r="G214" s="60">
        <f t="shared" si="19"/>
        <v>0</v>
      </c>
      <c r="H214" s="41">
        <v>414</v>
      </c>
      <c r="I214" s="41">
        <v>250</v>
      </c>
      <c r="J214" s="41">
        <v>100</v>
      </c>
      <c r="K214" s="41">
        <v>1000</v>
      </c>
      <c r="L214" s="61">
        <f t="shared" si="20"/>
        <v>1764</v>
      </c>
      <c r="M214" s="42">
        <f t="shared" si="22"/>
        <v>1764</v>
      </c>
      <c r="N214" s="41">
        <v>500</v>
      </c>
      <c r="O214" s="41">
        <f t="shared" si="21"/>
        <v>1264</v>
      </c>
    </row>
    <row r="215" spans="1:15" ht="16.5" x14ac:dyDescent="0.3">
      <c r="A215" s="70">
        <v>206</v>
      </c>
      <c r="B215" s="68" t="s">
        <v>216</v>
      </c>
      <c r="C215" s="41">
        <v>226</v>
      </c>
      <c r="D215" s="41">
        <v>500</v>
      </c>
      <c r="E215" s="41">
        <v>200</v>
      </c>
      <c r="F215" s="41">
        <v>500</v>
      </c>
      <c r="G215" s="60">
        <f t="shared" si="19"/>
        <v>1426</v>
      </c>
      <c r="H215" s="41">
        <v>113</v>
      </c>
      <c r="I215" s="41">
        <v>250</v>
      </c>
      <c r="J215" s="41">
        <v>100</v>
      </c>
      <c r="K215" s="41">
        <v>250</v>
      </c>
      <c r="L215" s="61">
        <f t="shared" si="20"/>
        <v>713</v>
      </c>
      <c r="M215" s="42">
        <f t="shared" si="22"/>
        <v>2139</v>
      </c>
      <c r="N215" s="41"/>
      <c r="O215" s="41">
        <f t="shared" si="21"/>
        <v>2139</v>
      </c>
    </row>
    <row r="216" spans="1:15" ht="16.5" x14ac:dyDescent="0.3">
      <c r="A216" s="70">
        <v>207</v>
      </c>
      <c r="B216" s="68" t="s">
        <v>217</v>
      </c>
      <c r="C216" s="41">
        <v>0</v>
      </c>
      <c r="D216" s="41">
        <v>0</v>
      </c>
      <c r="E216" s="41">
        <v>0</v>
      </c>
      <c r="F216" s="41">
        <v>0</v>
      </c>
      <c r="G216" s="60">
        <f t="shared" si="19"/>
        <v>0</v>
      </c>
      <c r="H216" s="41">
        <v>874</v>
      </c>
      <c r="I216" s="41">
        <v>250</v>
      </c>
      <c r="J216" s="41">
        <v>100</v>
      </c>
      <c r="K216" s="41">
        <v>250</v>
      </c>
      <c r="L216" s="61">
        <f t="shared" si="20"/>
        <v>1474</v>
      </c>
      <c r="M216" s="42">
        <f t="shared" si="22"/>
        <v>1474</v>
      </c>
      <c r="N216" s="41">
        <v>1474</v>
      </c>
      <c r="O216" s="41">
        <f t="shared" si="21"/>
        <v>0</v>
      </c>
    </row>
    <row r="217" spans="1:15" ht="16.5" x14ac:dyDescent="0.3">
      <c r="A217" s="70">
        <v>208</v>
      </c>
      <c r="B217" s="68" t="s">
        <v>218</v>
      </c>
      <c r="C217" s="41">
        <v>0</v>
      </c>
      <c r="D217" s="41">
        <v>0</v>
      </c>
      <c r="E217" s="41">
        <v>0</v>
      </c>
      <c r="F217" s="41">
        <v>0</v>
      </c>
      <c r="G217" s="60">
        <f t="shared" si="19"/>
        <v>0</v>
      </c>
      <c r="H217" s="41">
        <v>58</v>
      </c>
      <c r="I217" s="41">
        <v>250</v>
      </c>
      <c r="J217" s="41">
        <v>100</v>
      </c>
      <c r="K217" s="41">
        <v>250</v>
      </c>
      <c r="L217" s="61">
        <f t="shared" si="20"/>
        <v>658</v>
      </c>
      <c r="M217" s="42">
        <f t="shared" si="22"/>
        <v>658</v>
      </c>
      <c r="N217" s="41">
        <v>658</v>
      </c>
      <c r="O217" s="41">
        <f t="shared" si="21"/>
        <v>0</v>
      </c>
    </row>
    <row r="218" spans="1:15" ht="16.5" x14ac:dyDescent="0.3">
      <c r="A218" s="70">
        <v>209</v>
      </c>
      <c r="B218" s="68" t="s">
        <v>219</v>
      </c>
      <c r="C218" s="41">
        <v>0</v>
      </c>
      <c r="D218" s="41">
        <v>0</v>
      </c>
      <c r="E218" s="41">
        <v>0</v>
      </c>
      <c r="F218" s="41">
        <v>0</v>
      </c>
      <c r="G218" s="60">
        <f t="shared" si="19"/>
        <v>0</v>
      </c>
      <c r="H218" s="41">
        <v>391</v>
      </c>
      <c r="I218" s="41">
        <v>250</v>
      </c>
      <c r="J218" s="41">
        <v>100</v>
      </c>
      <c r="K218" s="41">
        <v>250</v>
      </c>
      <c r="L218" s="61">
        <f t="shared" si="20"/>
        <v>991</v>
      </c>
      <c r="M218" s="42">
        <f t="shared" si="22"/>
        <v>991</v>
      </c>
      <c r="N218" s="41">
        <v>500</v>
      </c>
      <c r="O218" s="41">
        <f t="shared" si="21"/>
        <v>491</v>
      </c>
    </row>
    <row r="219" spans="1:15" ht="16.5" x14ac:dyDescent="0.3">
      <c r="A219" s="70">
        <v>210</v>
      </c>
      <c r="B219" s="68" t="s">
        <v>220</v>
      </c>
      <c r="C219" s="41">
        <v>0</v>
      </c>
      <c r="D219" s="41">
        <v>0</v>
      </c>
      <c r="E219" s="41">
        <v>0</v>
      </c>
      <c r="F219" s="41">
        <v>2200</v>
      </c>
      <c r="G219" s="60">
        <f t="shared" si="19"/>
        <v>2200</v>
      </c>
      <c r="H219" s="41">
        <v>397</v>
      </c>
      <c r="I219" s="41">
        <v>250</v>
      </c>
      <c r="J219" s="41">
        <v>100</v>
      </c>
      <c r="K219" s="41">
        <v>1000</v>
      </c>
      <c r="L219" s="61">
        <f t="shared" si="20"/>
        <v>1747</v>
      </c>
      <c r="M219" s="42">
        <f t="shared" si="22"/>
        <v>3947</v>
      </c>
      <c r="N219" s="41">
        <v>747</v>
      </c>
      <c r="O219" s="41">
        <f t="shared" si="21"/>
        <v>3200</v>
      </c>
    </row>
    <row r="220" spans="1:15" ht="16.5" x14ac:dyDescent="0.3">
      <c r="A220" s="70">
        <v>211</v>
      </c>
      <c r="B220" s="68" t="s">
        <v>221</v>
      </c>
      <c r="C220" s="41">
        <v>0</v>
      </c>
      <c r="D220" s="41">
        <v>0</v>
      </c>
      <c r="E220" s="41">
        <v>0</v>
      </c>
      <c r="F220" s="41">
        <v>0</v>
      </c>
      <c r="G220" s="60">
        <f t="shared" si="19"/>
        <v>0</v>
      </c>
      <c r="H220" s="41">
        <v>104</v>
      </c>
      <c r="I220" s="41">
        <v>250</v>
      </c>
      <c r="J220" s="41">
        <v>100</v>
      </c>
      <c r="K220" s="41">
        <v>250</v>
      </c>
      <c r="L220" s="61">
        <f t="shared" si="20"/>
        <v>704</v>
      </c>
      <c r="M220" s="42">
        <f t="shared" si="22"/>
        <v>704</v>
      </c>
      <c r="N220" s="41">
        <v>704</v>
      </c>
      <c r="O220" s="41">
        <f t="shared" si="21"/>
        <v>0</v>
      </c>
    </row>
    <row r="221" spans="1:15" ht="16.5" x14ac:dyDescent="0.3">
      <c r="A221" s="70">
        <v>212</v>
      </c>
      <c r="B221" s="68" t="s">
        <v>222</v>
      </c>
      <c r="C221" s="41">
        <v>0</v>
      </c>
      <c r="D221" s="41">
        <v>0</v>
      </c>
      <c r="E221" s="41">
        <v>0</v>
      </c>
      <c r="F221" s="41">
        <v>0</v>
      </c>
      <c r="G221" s="60">
        <f t="shared" si="19"/>
        <v>0</v>
      </c>
      <c r="H221" s="41">
        <v>57</v>
      </c>
      <c r="I221" s="41">
        <v>250</v>
      </c>
      <c r="J221" s="41">
        <v>100</v>
      </c>
      <c r="K221" s="41">
        <v>250</v>
      </c>
      <c r="L221" s="61">
        <f t="shared" si="20"/>
        <v>657</v>
      </c>
      <c r="M221" s="42">
        <f t="shared" si="22"/>
        <v>657</v>
      </c>
      <c r="N221" s="41">
        <v>657</v>
      </c>
      <c r="O221" s="41">
        <f t="shared" si="21"/>
        <v>0</v>
      </c>
    </row>
    <row r="222" spans="1:15" ht="16.5" x14ac:dyDescent="0.3">
      <c r="A222" s="70">
        <v>213</v>
      </c>
      <c r="B222" s="68" t="s">
        <v>570</v>
      </c>
      <c r="C222" s="41">
        <v>0</v>
      </c>
      <c r="D222" s="41">
        <v>0</v>
      </c>
      <c r="E222" s="41">
        <v>0</v>
      </c>
      <c r="F222" s="41">
        <v>0</v>
      </c>
      <c r="G222" s="60">
        <f t="shared" si="19"/>
        <v>0</v>
      </c>
      <c r="H222" s="41">
        <v>212</v>
      </c>
      <c r="I222" s="41">
        <v>250</v>
      </c>
      <c r="J222" s="41">
        <v>100</v>
      </c>
      <c r="K222" s="41">
        <v>250</v>
      </c>
      <c r="L222" s="61">
        <f t="shared" si="20"/>
        <v>812</v>
      </c>
      <c r="M222" s="42">
        <f t="shared" si="22"/>
        <v>812</v>
      </c>
      <c r="N222" s="41">
        <v>812</v>
      </c>
      <c r="O222" s="41">
        <f t="shared" si="21"/>
        <v>0</v>
      </c>
    </row>
    <row r="223" spans="1:15" ht="16.5" x14ac:dyDescent="0.3">
      <c r="A223" s="70">
        <v>214</v>
      </c>
      <c r="B223" s="68" t="s">
        <v>224</v>
      </c>
      <c r="C223" s="41">
        <v>43</v>
      </c>
      <c r="D223" s="41">
        <v>250</v>
      </c>
      <c r="E223" s="41">
        <v>350</v>
      </c>
      <c r="F223" s="41">
        <v>1400</v>
      </c>
      <c r="G223" s="60">
        <f t="shared" si="19"/>
        <v>2043</v>
      </c>
      <c r="H223" s="41">
        <v>43</v>
      </c>
      <c r="I223" s="41">
        <v>250</v>
      </c>
      <c r="J223" s="41">
        <v>100</v>
      </c>
      <c r="K223" s="41">
        <v>250</v>
      </c>
      <c r="L223" s="61">
        <f t="shared" si="20"/>
        <v>643</v>
      </c>
      <c r="M223" s="42">
        <f t="shared" si="22"/>
        <v>2686</v>
      </c>
      <c r="N223" s="41"/>
      <c r="O223" s="41">
        <f t="shared" si="21"/>
        <v>2686</v>
      </c>
    </row>
    <row r="224" spans="1:15" ht="16.5" x14ac:dyDescent="0.3">
      <c r="A224" s="70">
        <v>215</v>
      </c>
      <c r="B224" s="68" t="s">
        <v>225</v>
      </c>
      <c r="C224" s="41">
        <v>0</v>
      </c>
      <c r="D224" s="41">
        <v>0</v>
      </c>
      <c r="E224" s="41">
        <v>0</v>
      </c>
      <c r="F224" s="41">
        <v>0</v>
      </c>
      <c r="G224" s="60">
        <f t="shared" si="19"/>
        <v>0</v>
      </c>
      <c r="H224" s="41">
        <v>1042</v>
      </c>
      <c r="I224" s="41">
        <v>250</v>
      </c>
      <c r="J224" s="41">
        <v>100</v>
      </c>
      <c r="K224" s="41">
        <v>250</v>
      </c>
      <c r="L224" s="61">
        <f t="shared" si="20"/>
        <v>1642</v>
      </c>
      <c r="M224" s="42">
        <f t="shared" si="22"/>
        <v>1642</v>
      </c>
      <c r="N224" s="41">
        <v>1642</v>
      </c>
      <c r="O224" s="41">
        <f t="shared" si="21"/>
        <v>0</v>
      </c>
    </row>
    <row r="225" spans="1:15" ht="16.5" x14ac:dyDescent="0.3">
      <c r="A225" s="70">
        <v>216</v>
      </c>
      <c r="B225" s="68" t="s">
        <v>226</v>
      </c>
      <c r="C225" s="41">
        <v>756</v>
      </c>
      <c r="D225" s="41">
        <v>500</v>
      </c>
      <c r="E225" s="41">
        <v>200</v>
      </c>
      <c r="F225" s="41">
        <v>500</v>
      </c>
      <c r="G225" s="60">
        <f t="shared" ref="G225:G265" si="23">SUM(C225:F225)</f>
        <v>1956</v>
      </c>
      <c r="H225" s="41">
        <v>378</v>
      </c>
      <c r="I225" s="41">
        <v>250</v>
      </c>
      <c r="J225" s="41">
        <v>100</v>
      </c>
      <c r="K225" s="41">
        <v>250</v>
      </c>
      <c r="L225" s="61">
        <f t="shared" si="20"/>
        <v>978</v>
      </c>
      <c r="M225" s="42">
        <f t="shared" si="22"/>
        <v>2934</v>
      </c>
      <c r="N225" s="41"/>
      <c r="O225" s="41">
        <f t="shared" si="21"/>
        <v>2934</v>
      </c>
    </row>
    <row r="226" spans="1:15" ht="16.5" x14ac:dyDescent="0.3">
      <c r="A226" s="70">
        <v>217</v>
      </c>
      <c r="B226" s="68" t="s">
        <v>227</v>
      </c>
      <c r="C226" s="41">
        <v>0</v>
      </c>
      <c r="D226" s="41">
        <v>0</v>
      </c>
      <c r="E226" s="41">
        <v>0</v>
      </c>
      <c r="F226" s="41">
        <v>0</v>
      </c>
      <c r="G226" s="60">
        <f t="shared" si="23"/>
        <v>0</v>
      </c>
      <c r="H226" s="41">
        <v>43</v>
      </c>
      <c r="I226" s="41">
        <v>250</v>
      </c>
      <c r="J226" s="41">
        <v>100</v>
      </c>
      <c r="K226" s="41">
        <v>250</v>
      </c>
      <c r="L226" s="61">
        <f t="shared" si="20"/>
        <v>643</v>
      </c>
      <c r="M226" s="42">
        <f t="shared" si="22"/>
        <v>643</v>
      </c>
      <c r="N226" s="41">
        <v>393</v>
      </c>
      <c r="O226" s="41">
        <f t="shared" si="21"/>
        <v>250</v>
      </c>
    </row>
    <row r="227" spans="1:15" ht="16.5" x14ac:dyDescent="0.3">
      <c r="A227" s="70">
        <v>218</v>
      </c>
      <c r="B227" s="68" t="s">
        <v>228</v>
      </c>
      <c r="C227" s="41">
        <v>0</v>
      </c>
      <c r="D227" s="41">
        <v>0</v>
      </c>
      <c r="E227" s="41">
        <v>0</v>
      </c>
      <c r="F227" s="41">
        <v>0</v>
      </c>
      <c r="G227" s="60">
        <f t="shared" si="23"/>
        <v>0</v>
      </c>
      <c r="H227" s="41">
        <v>303</v>
      </c>
      <c r="I227" s="41">
        <v>250</v>
      </c>
      <c r="J227" s="41">
        <v>100</v>
      </c>
      <c r="K227" s="41">
        <v>1000</v>
      </c>
      <c r="L227" s="61">
        <f t="shared" si="20"/>
        <v>1653</v>
      </c>
      <c r="M227" s="42">
        <f t="shared" si="22"/>
        <v>1653</v>
      </c>
      <c r="N227" s="41">
        <v>653</v>
      </c>
      <c r="O227" s="41">
        <f t="shared" si="21"/>
        <v>1000</v>
      </c>
    </row>
    <row r="228" spans="1:15" ht="16.5" x14ac:dyDescent="0.3">
      <c r="A228" s="70">
        <v>219</v>
      </c>
      <c r="B228" s="68" t="s">
        <v>229</v>
      </c>
      <c r="C228" s="41">
        <v>0</v>
      </c>
      <c r="D228" s="41">
        <v>0</v>
      </c>
      <c r="E228" s="41">
        <v>0</v>
      </c>
      <c r="F228" s="41">
        <v>0</v>
      </c>
      <c r="G228" s="60">
        <f t="shared" si="23"/>
        <v>0</v>
      </c>
      <c r="H228" s="41">
        <v>70</v>
      </c>
      <c r="I228" s="41">
        <v>250</v>
      </c>
      <c r="J228" s="41">
        <v>100</v>
      </c>
      <c r="K228" s="41">
        <v>1000</v>
      </c>
      <c r="L228" s="61">
        <f t="shared" si="20"/>
        <v>1420</v>
      </c>
      <c r="M228" s="42">
        <f t="shared" si="22"/>
        <v>1420</v>
      </c>
      <c r="N228" s="41">
        <v>420</v>
      </c>
      <c r="O228" s="41">
        <f t="shared" si="21"/>
        <v>1000</v>
      </c>
    </row>
    <row r="229" spans="1:15" ht="16.5" x14ac:dyDescent="0.3">
      <c r="A229" s="70">
        <v>220</v>
      </c>
      <c r="B229" s="68" t="s">
        <v>232</v>
      </c>
      <c r="C229" s="41">
        <v>1084</v>
      </c>
      <c r="D229" s="41">
        <v>600</v>
      </c>
      <c r="E229" s="41">
        <v>300</v>
      </c>
      <c r="F229" s="41">
        <v>700</v>
      </c>
      <c r="G229" s="60">
        <f t="shared" si="23"/>
        <v>2684</v>
      </c>
      <c r="H229" s="41">
        <v>437</v>
      </c>
      <c r="I229" s="41">
        <v>250</v>
      </c>
      <c r="J229" s="41">
        <v>100</v>
      </c>
      <c r="K229" s="41">
        <v>1000</v>
      </c>
      <c r="L229" s="61">
        <f t="shared" si="20"/>
        <v>1787</v>
      </c>
      <c r="M229" s="42">
        <f t="shared" si="22"/>
        <v>4471</v>
      </c>
      <c r="N229" s="41"/>
      <c r="O229" s="41">
        <f t="shared" si="21"/>
        <v>4471</v>
      </c>
    </row>
    <row r="230" spans="1:15" ht="16.5" x14ac:dyDescent="0.3">
      <c r="A230" s="70">
        <v>221</v>
      </c>
      <c r="B230" s="68" t="s">
        <v>230</v>
      </c>
      <c r="C230" s="41">
        <v>0</v>
      </c>
      <c r="D230" s="41">
        <v>0</v>
      </c>
      <c r="E230" s="41">
        <v>0</v>
      </c>
      <c r="F230" s="41">
        <v>0</v>
      </c>
      <c r="G230" s="60">
        <f t="shared" si="23"/>
        <v>0</v>
      </c>
      <c r="H230" s="41">
        <v>183</v>
      </c>
      <c r="I230" s="41">
        <v>250</v>
      </c>
      <c r="J230" s="41">
        <v>100</v>
      </c>
      <c r="K230" s="41">
        <v>250</v>
      </c>
      <c r="L230" s="61">
        <f t="shared" si="20"/>
        <v>783</v>
      </c>
      <c r="M230" s="42">
        <f t="shared" si="22"/>
        <v>783</v>
      </c>
      <c r="N230" s="41">
        <v>533</v>
      </c>
      <c r="O230" s="41">
        <f t="shared" si="21"/>
        <v>250</v>
      </c>
    </row>
    <row r="231" spans="1:15" ht="16.5" x14ac:dyDescent="0.3">
      <c r="A231" s="70">
        <v>222</v>
      </c>
      <c r="B231" s="68" t="s">
        <v>231</v>
      </c>
      <c r="C231" s="41">
        <v>0</v>
      </c>
      <c r="D231" s="41">
        <v>0</v>
      </c>
      <c r="E231" s="41">
        <v>0</v>
      </c>
      <c r="F231" s="41">
        <v>0</v>
      </c>
      <c r="G231" s="60">
        <f t="shared" si="23"/>
        <v>0</v>
      </c>
      <c r="H231" s="41">
        <v>480</v>
      </c>
      <c r="I231" s="41">
        <v>250</v>
      </c>
      <c r="J231" s="41">
        <v>100</v>
      </c>
      <c r="K231" s="41">
        <v>1000</v>
      </c>
      <c r="L231" s="61">
        <f t="shared" si="20"/>
        <v>1830</v>
      </c>
      <c r="M231" s="42">
        <f t="shared" si="22"/>
        <v>1830</v>
      </c>
      <c r="N231" s="41">
        <v>730</v>
      </c>
      <c r="O231" s="41">
        <f t="shared" si="21"/>
        <v>1100</v>
      </c>
    </row>
    <row r="232" spans="1:15" ht="16.5" x14ac:dyDescent="0.3">
      <c r="A232" s="70">
        <v>223</v>
      </c>
      <c r="B232" s="68" t="s">
        <v>233</v>
      </c>
      <c r="C232" s="41">
        <v>0</v>
      </c>
      <c r="D232" s="41">
        <v>0</v>
      </c>
      <c r="E232" s="41">
        <v>0</v>
      </c>
      <c r="F232" s="41">
        <v>0</v>
      </c>
      <c r="G232" s="60">
        <f t="shared" si="23"/>
        <v>0</v>
      </c>
      <c r="H232" s="41">
        <v>117</v>
      </c>
      <c r="I232" s="41">
        <v>0</v>
      </c>
      <c r="J232" s="41">
        <v>0</v>
      </c>
      <c r="K232" s="41">
        <v>0</v>
      </c>
      <c r="L232" s="61">
        <f t="shared" si="20"/>
        <v>117</v>
      </c>
      <c r="M232" s="42">
        <f t="shared" si="22"/>
        <v>117</v>
      </c>
      <c r="N232" s="41"/>
      <c r="O232" s="41">
        <f t="shared" si="21"/>
        <v>117</v>
      </c>
    </row>
    <row r="233" spans="1:15" ht="16.5" x14ac:dyDescent="0.3">
      <c r="A233" s="70">
        <v>224</v>
      </c>
      <c r="B233" s="68" t="s">
        <v>234</v>
      </c>
      <c r="C233" s="41">
        <v>0</v>
      </c>
      <c r="D233" s="41">
        <v>0</v>
      </c>
      <c r="E233" s="41">
        <v>0</v>
      </c>
      <c r="F233" s="41">
        <v>0</v>
      </c>
      <c r="G233" s="60">
        <f t="shared" si="23"/>
        <v>0</v>
      </c>
      <c r="H233" s="41">
        <v>315</v>
      </c>
      <c r="I233" s="41">
        <v>250</v>
      </c>
      <c r="J233" s="41">
        <v>100</v>
      </c>
      <c r="K233" s="41">
        <v>1000</v>
      </c>
      <c r="L233" s="61">
        <f t="shared" si="20"/>
        <v>1665</v>
      </c>
      <c r="M233" s="42">
        <f t="shared" si="22"/>
        <v>1665</v>
      </c>
      <c r="N233" s="41">
        <v>500</v>
      </c>
      <c r="O233" s="41">
        <f t="shared" si="21"/>
        <v>1165</v>
      </c>
    </row>
    <row r="234" spans="1:15" ht="16.5" x14ac:dyDescent="0.3">
      <c r="A234" s="70">
        <v>225</v>
      </c>
      <c r="B234" s="68" t="s">
        <v>235</v>
      </c>
      <c r="C234" s="41">
        <v>0</v>
      </c>
      <c r="D234" s="41">
        <v>0</v>
      </c>
      <c r="E234" s="41">
        <v>0</v>
      </c>
      <c r="F234" s="41">
        <v>0</v>
      </c>
      <c r="G234" s="60">
        <f t="shared" si="23"/>
        <v>0</v>
      </c>
      <c r="H234" s="41">
        <v>190</v>
      </c>
      <c r="I234" s="41">
        <v>250</v>
      </c>
      <c r="J234" s="41">
        <v>100</v>
      </c>
      <c r="K234" s="41">
        <v>250</v>
      </c>
      <c r="L234" s="61">
        <f t="shared" si="20"/>
        <v>790</v>
      </c>
      <c r="M234" s="42">
        <f t="shared" si="22"/>
        <v>790</v>
      </c>
      <c r="N234" s="41"/>
      <c r="O234" s="41">
        <f t="shared" si="21"/>
        <v>790</v>
      </c>
    </row>
    <row r="235" spans="1:15" ht="16.5" x14ac:dyDescent="0.3">
      <c r="A235" s="70">
        <v>226</v>
      </c>
      <c r="B235" s="68" t="s">
        <v>236</v>
      </c>
      <c r="C235" s="41">
        <v>0</v>
      </c>
      <c r="D235" s="41">
        <v>0</v>
      </c>
      <c r="E235" s="41">
        <v>0</v>
      </c>
      <c r="F235" s="41">
        <v>0</v>
      </c>
      <c r="G235" s="60">
        <f t="shared" si="23"/>
        <v>0</v>
      </c>
      <c r="H235" s="41">
        <v>12662</v>
      </c>
      <c r="I235" s="41">
        <v>250</v>
      </c>
      <c r="J235" s="41">
        <v>100</v>
      </c>
      <c r="K235" s="41">
        <v>250</v>
      </c>
      <c r="L235" s="61">
        <f t="shared" si="20"/>
        <v>13262</v>
      </c>
      <c r="M235" s="42">
        <f t="shared" si="22"/>
        <v>13262</v>
      </c>
      <c r="N235" s="41">
        <v>13262</v>
      </c>
      <c r="O235" s="41">
        <f t="shared" si="21"/>
        <v>0</v>
      </c>
    </row>
    <row r="236" spans="1:15" ht="16.5" x14ac:dyDescent="0.3">
      <c r="A236" s="70">
        <v>227</v>
      </c>
      <c r="B236" s="68" t="s">
        <v>237</v>
      </c>
      <c r="C236" s="41">
        <v>0</v>
      </c>
      <c r="D236" s="41">
        <v>0</v>
      </c>
      <c r="E236" s="41">
        <v>0</v>
      </c>
      <c r="F236" s="41">
        <v>0</v>
      </c>
      <c r="G236" s="60">
        <f t="shared" si="23"/>
        <v>0</v>
      </c>
      <c r="H236" s="41">
        <v>154</v>
      </c>
      <c r="I236" s="41">
        <v>250</v>
      </c>
      <c r="J236" s="41">
        <v>100</v>
      </c>
      <c r="K236" s="41">
        <v>250</v>
      </c>
      <c r="L236" s="61">
        <f t="shared" si="20"/>
        <v>754</v>
      </c>
      <c r="M236" s="42">
        <f t="shared" si="22"/>
        <v>754</v>
      </c>
      <c r="N236" s="41">
        <v>704</v>
      </c>
      <c r="O236" s="41">
        <f t="shared" si="21"/>
        <v>50</v>
      </c>
    </row>
    <row r="237" spans="1:15" ht="16.5" x14ac:dyDescent="0.3">
      <c r="A237" s="70">
        <v>228</v>
      </c>
      <c r="B237" s="68" t="s">
        <v>238</v>
      </c>
      <c r="C237" s="41">
        <v>394</v>
      </c>
      <c r="D237" s="41">
        <v>250</v>
      </c>
      <c r="E237" s="41">
        <v>100</v>
      </c>
      <c r="F237" s="41">
        <v>0</v>
      </c>
      <c r="G237" s="60">
        <f t="shared" si="23"/>
        <v>744</v>
      </c>
      <c r="H237" s="41">
        <v>394</v>
      </c>
      <c r="I237" s="41">
        <v>250</v>
      </c>
      <c r="J237" s="41">
        <v>100</v>
      </c>
      <c r="K237" s="41">
        <v>250</v>
      </c>
      <c r="L237" s="61">
        <f t="shared" ref="L237:L274" si="24">SUM(H237:K237)</f>
        <v>994</v>
      </c>
      <c r="M237" s="42">
        <f t="shared" si="22"/>
        <v>1738</v>
      </c>
      <c r="N237" s="41"/>
      <c r="O237" s="41">
        <f t="shared" si="21"/>
        <v>1738</v>
      </c>
    </row>
    <row r="238" spans="1:15" ht="16.5" x14ac:dyDescent="0.3">
      <c r="A238" s="70">
        <v>229</v>
      </c>
      <c r="B238" s="68" t="s">
        <v>491</v>
      </c>
      <c r="C238" s="41">
        <v>0</v>
      </c>
      <c r="D238" s="41">
        <v>0</v>
      </c>
      <c r="E238" s="41">
        <v>0</v>
      </c>
      <c r="F238" s="41">
        <v>0</v>
      </c>
      <c r="G238" s="60">
        <f t="shared" si="23"/>
        <v>0</v>
      </c>
      <c r="H238" s="41">
        <v>894</v>
      </c>
      <c r="I238" s="41">
        <v>250</v>
      </c>
      <c r="J238" s="41">
        <v>100</v>
      </c>
      <c r="K238" s="41">
        <v>250</v>
      </c>
      <c r="L238" s="61">
        <f t="shared" si="24"/>
        <v>1494</v>
      </c>
      <c r="M238" s="42">
        <f t="shared" si="22"/>
        <v>1494</v>
      </c>
      <c r="N238" s="41">
        <v>1494</v>
      </c>
      <c r="O238" s="41">
        <f t="shared" si="21"/>
        <v>0</v>
      </c>
    </row>
    <row r="239" spans="1:15" ht="16.5" x14ac:dyDescent="0.3">
      <c r="A239" s="70">
        <v>230</v>
      </c>
      <c r="B239" s="68" t="s">
        <v>489</v>
      </c>
      <c r="C239" s="41">
        <v>0</v>
      </c>
      <c r="D239" s="41">
        <v>0</v>
      </c>
      <c r="E239" s="41">
        <v>0</v>
      </c>
      <c r="F239" s="41">
        <v>0</v>
      </c>
      <c r="G239" s="60">
        <f t="shared" si="23"/>
        <v>0</v>
      </c>
      <c r="H239" s="41">
        <v>1676</v>
      </c>
      <c r="I239" s="41">
        <v>250</v>
      </c>
      <c r="J239" s="41">
        <v>100</v>
      </c>
      <c r="K239" s="41">
        <v>250</v>
      </c>
      <c r="L239" s="61">
        <f t="shared" si="24"/>
        <v>2276</v>
      </c>
      <c r="M239" s="42">
        <f t="shared" si="22"/>
        <v>2276</v>
      </c>
      <c r="N239" s="41">
        <v>2276</v>
      </c>
      <c r="O239" s="41">
        <f t="shared" si="21"/>
        <v>0</v>
      </c>
    </row>
    <row r="240" spans="1:15" ht="16.5" x14ac:dyDescent="0.3">
      <c r="A240" s="70">
        <v>231</v>
      </c>
      <c r="B240" s="68" t="s">
        <v>239</v>
      </c>
      <c r="C240" s="41">
        <v>0</v>
      </c>
      <c r="D240" s="41">
        <v>0</v>
      </c>
      <c r="E240" s="41">
        <v>0</v>
      </c>
      <c r="F240" s="41">
        <v>0</v>
      </c>
      <c r="G240" s="60">
        <f t="shared" si="23"/>
        <v>0</v>
      </c>
      <c r="H240" s="41">
        <v>545</v>
      </c>
      <c r="I240" s="41">
        <v>250</v>
      </c>
      <c r="J240" s="41">
        <v>100</v>
      </c>
      <c r="K240" s="41">
        <v>250</v>
      </c>
      <c r="L240" s="61">
        <f t="shared" si="24"/>
        <v>1145</v>
      </c>
      <c r="M240" s="42">
        <f t="shared" si="22"/>
        <v>1145</v>
      </c>
      <c r="N240" s="41">
        <v>1145</v>
      </c>
      <c r="O240" s="41">
        <f t="shared" si="21"/>
        <v>0</v>
      </c>
    </row>
    <row r="241" spans="1:15" ht="16.5" x14ac:dyDescent="0.3">
      <c r="A241" s="70">
        <v>232</v>
      </c>
      <c r="B241" s="68" t="s">
        <v>240</v>
      </c>
      <c r="C241" s="41">
        <v>0</v>
      </c>
      <c r="D241" s="41">
        <v>0</v>
      </c>
      <c r="E241" s="41">
        <v>0</v>
      </c>
      <c r="F241" s="41">
        <v>0</v>
      </c>
      <c r="G241" s="60">
        <f t="shared" si="23"/>
        <v>0</v>
      </c>
      <c r="H241" s="41">
        <v>75</v>
      </c>
      <c r="I241" s="41">
        <v>250</v>
      </c>
      <c r="J241" s="41">
        <v>100</v>
      </c>
      <c r="K241" s="41">
        <v>250</v>
      </c>
      <c r="L241" s="61">
        <f t="shared" si="24"/>
        <v>675</v>
      </c>
      <c r="M241" s="42">
        <f t="shared" si="22"/>
        <v>675</v>
      </c>
      <c r="N241" s="41">
        <v>675</v>
      </c>
      <c r="O241" s="41">
        <f t="shared" si="21"/>
        <v>0</v>
      </c>
    </row>
    <row r="242" spans="1:15" ht="16.5" x14ac:dyDescent="0.3">
      <c r="A242" s="70">
        <v>233</v>
      </c>
      <c r="B242" s="68" t="s">
        <v>241</v>
      </c>
      <c r="C242" s="41">
        <v>1315</v>
      </c>
      <c r="D242" s="41">
        <v>300</v>
      </c>
      <c r="E242" s="41">
        <v>200</v>
      </c>
      <c r="F242" s="41">
        <v>250</v>
      </c>
      <c r="G242" s="60">
        <f t="shared" si="23"/>
        <v>2065</v>
      </c>
      <c r="H242" s="41">
        <v>1315</v>
      </c>
      <c r="I242" s="41">
        <v>250</v>
      </c>
      <c r="J242" s="41">
        <v>100</v>
      </c>
      <c r="K242" s="41">
        <v>250</v>
      </c>
      <c r="L242" s="61">
        <f t="shared" si="24"/>
        <v>1915</v>
      </c>
      <c r="M242" s="42">
        <f t="shared" si="22"/>
        <v>3980</v>
      </c>
      <c r="N242" s="41">
        <v>3980</v>
      </c>
      <c r="O242" s="41">
        <f t="shared" si="21"/>
        <v>0</v>
      </c>
    </row>
    <row r="243" spans="1:15" ht="16.5" x14ac:dyDescent="0.3">
      <c r="A243" s="70">
        <v>234</v>
      </c>
      <c r="B243" s="68" t="s">
        <v>242</v>
      </c>
      <c r="C243" s="41">
        <v>0</v>
      </c>
      <c r="D243" s="41">
        <v>0</v>
      </c>
      <c r="E243" s="41">
        <v>0</v>
      </c>
      <c r="F243" s="41">
        <v>0</v>
      </c>
      <c r="G243" s="60">
        <f t="shared" si="23"/>
        <v>0</v>
      </c>
      <c r="H243" s="41">
        <v>606</v>
      </c>
      <c r="I243" s="41">
        <v>250</v>
      </c>
      <c r="J243" s="41">
        <v>100</v>
      </c>
      <c r="K243" s="41">
        <v>250</v>
      </c>
      <c r="L243" s="61">
        <f t="shared" si="24"/>
        <v>1206</v>
      </c>
      <c r="M243" s="42">
        <f t="shared" si="22"/>
        <v>1206</v>
      </c>
      <c r="N243" s="41">
        <v>500</v>
      </c>
      <c r="O243" s="41">
        <f t="shared" si="21"/>
        <v>706</v>
      </c>
    </row>
    <row r="244" spans="1:15" ht="16.5" x14ac:dyDescent="0.3">
      <c r="A244" s="70">
        <v>235</v>
      </c>
      <c r="B244" s="68" t="s">
        <v>243</v>
      </c>
      <c r="C244" s="41">
        <v>0</v>
      </c>
      <c r="D244" s="41">
        <v>0</v>
      </c>
      <c r="E244" s="41">
        <v>0</v>
      </c>
      <c r="F244" s="41">
        <v>0</v>
      </c>
      <c r="G244" s="60">
        <f t="shared" si="23"/>
        <v>0</v>
      </c>
      <c r="H244" s="41">
        <v>547</v>
      </c>
      <c r="I244" s="41">
        <v>250</v>
      </c>
      <c r="J244" s="41">
        <v>100</v>
      </c>
      <c r="K244" s="41">
        <v>250</v>
      </c>
      <c r="L244" s="61">
        <f t="shared" si="24"/>
        <v>1147</v>
      </c>
      <c r="M244" s="42">
        <f t="shared" si="22"/>
        <v>1147</v>
      </c>
      <c r="N244" s="41">
        <v>500</v>
      </c>
      <c r="O244" s="41">
        <f t="shared" si="21"/>
        <v>647</v>
      </c>
    </row>
    <row r="245" spans="1:15" ht="16.5" x14ac:dyDescent="0.3">
      <c r="A245" s="70">
        <v>236</v>
      </c>
      <c r="B245" s="68" t="s">
        <v>244</v>
      </c>
      <c r="C245" s="41">
        <v>0</v>
      </c>
      <c r="D245" s="41">
        <v>0</v>
      </c>
      <c r="E245" s="41">
        <v>0</v>
      </c>
      <c r="F245" s="41">
        <v>0</v>
      </c>
      <c r="G245" s="60">
        <f t="shared" si="23"/>
        <v>0</v>
      </c>
      <c r="H245" s="41">
        <v>187</v>
      </c>
      <c r="I245" s="41">
        <v>250</v>
      </c>
      <c r="J245" s="41">
        <v>100</v>
      </c>
      <c r="K245" s="41">
        <v>250</v>
      </c>
      <c r="L245" s="61">
        <f t="shared" si="24"/>
        <v>787</v>
      </c>
      <c r="M245" s="42">
        <f t="shared" si="22"/>
        <v>787</v>
      </c>
      <c r="N245" s="41">
        <v>787</v>
      </c>
      <c r="O245" s="41">
        <f t="shared" si="21"/>
        <v>0</v>
      </c>
    </row>
    <row r="246" spans="1:15" ht="16.5" x14ac:dyDescent="0.3">
      <c r="A246" s="70">
        <v>237</v>
      </c>
      <c r="B246" s="68" t="s">
        <v>245</v>
      </c>
      <c r="C246" s="41">
        <v>0</v>
      </c>
      <c r="D246" s="41">
        <v>0</v>
      </c>
      <c r="E246" s="41">
        <v>0</v>
      </c>
      <c r="F246" s="41">
        <v>200</v>
      </c>
      <c r="G246" s="60">
        <f t="shared" si="23"/>
        <v>200</v>
      </c>
      <c r="H246" s="41">
        <v>192</v>
      </c>
      <c r="I246" s="41">
        <v>250</v>
      </c>
      <c r="J246" s="41">
        <v>100</v>
      </c>
      <c r="K246" s="41">
        <v>1000</v>
      </c>
      <c r="L246" s="61">
        <f t="shared" si="24"/>
        <v>1542</v>
      </c>
      <c r="M246" s="42">
        <f t="shared" si="22"/>
        <v>1742</v>
      </c>
      <c r="N246" s="41">
        <v>942</v>
      </c>
      <c r="O246" s="41">
        <f t="shared" si="21"/>
        <v>800</v>
      </c>
    </row>
    <row r="247" spans="1:15" ht="16.5" x14ac:dyDescent="0.3">
      <c r="A247" s="70">
        <v>238</v>
      </c>
      <c r="B247" s="68" t="s">
        <v>246</v>
      </c>
      <c r="C247" s="41">
        <v>0</v>
      </c>
      <c r="D247" s="41">
        <v>0</v>
      </c>
      <c r="E247" s="41">
        <v>0</v>
      </c>
      <c r="F247" s="41">
        <v>0</v>
      </c>
      <c r="G247" s="60">
        <f>SUM(C247:F247)</f>
        <v>0</v>
      </c>
      <c r="H247" s="41">
        <v>180</v>
      </c>
      <c r="I247" s="41">
        <v>250</v>
      </c>
      <c r="J247" s="41">
        <v>100</v>
      </c>
      <c r="K247" s="41">
        <v>250</v>
      </c>
      <c r="L247" s="61">
        <f t="shared" si="24"/>
        <v>780</v>
      </c>
      <c r="M247" s="42">
        <f t="shared" si="22"/>
        <v>780</v>
      </c>
      <c r="N247" s="41">
        <v>780</v>
      </c>
      <c r="O247" s="41">
        <f t="shared" si="21"/>
        <v>0</v>
      </c>
    </row>
    <row r="248" spans="1:15" ht="16.5" x14ac:dyDescent="0.3">
      <c r="A248" s="70">
        <v>239</v>
      </c>
      <c r="B248" s="68" t="s">
        <v>247</v>
      </c>
      <c r="C248" s="41">
        <v>0</v>
      </c>
      <c r="D248" s="41">
        <v>0</v>
      </c>
      <c r="E248" s="41">
        <v>0</v>
      </c>
      <c r="F248" s="41">
        <v>0</v>
      </c>
      <c r="G248" s="60">
        <f>SUM(C248:F248)</f>
        <v>0</v>
      </c>
      <c r="H248" s="41">
        <v>306</v>
      </c>
      <c r="I248" s="41">
        <v>250</v>
      </c>
      <c r="J248" s="41">
        <v>100</v>
      </c>
      <c r="K248" s="41">
        <v>250</v>
      </c>
      <c r="L248" s="61">
        <f t="shared" si="24"/>
        <v>906</v>
      </c>
      <c r="M248" s="42">
        <f t="shared" si="22"/>
        <v>906</v>
      </c>
      <c r="N248" s="41">
        <v>656</v>
      </c>
      <c r="O248" s="41">
        <f t="shared" si="21"/>
        <v>250</v>
      </c>
    </row>
    <row r="249" spans="1:15" ht="16.5" x14ac:dyDescent="0.3">
      <c r="A249" s="70">
        <v>240</v>
      </c>
      <c r="B249" s="68" t="s">
        <v>248</v>
      </c>
      <c r="C249" s="41">
        <v>0</v>
      </c>
      <c r="D249" s="41">
        <v>0</v>
      </c>
      <c r="E249" s="41">
        <v>0</v>
      </c>
      <c r="F249" s="41">
        <v>0</v>
      </c>
      <c r="G249" s="60">
        <f t="shared" si="23"/>
        <v>0</v>
      </c>
      <c r="H249" s="41">
        <v>585</v>
      </c>
      <c r="I249" s="41">
        <v>250</v>
      </c>
      <c r="J249" s="41">
        <v>100</v>
      </c>
      <c r="K249" s="41">
        <v>250</v>
      </c>
      <c r="L249" s="61">
        <f t="shared" si="24"/>
        <v>1185</v>
      </c>
      <c r="M249" s="42">
        <f t="shared" si="22"/>
        <v>1185</v>
      </c>
      <c r="N249" s="41">
        <v>500</v>
      </c>
      <c r="O249" s="41">
        <f t="shared" si="21"/>
        <v>685</v>
      </c>
    </row>
    <row r="250" spans="1:15" ht="16.5" x14ac:dyDescent="0.3">
      <c r="A250" s="70">
        <v>241</v>
      </c>
      <c r="B250" s="68" t="s">
        <v>474</v>
      </c>
      <c r="C250" s="41">
        <v>0</v>
      </c>
      <c r="D250" s="41">
        <v>0</v>
      </c>
      <c r="E250" s="41">
        <v>0</v>
      </c>
      <c r="F250" s="41">
        <v>0</v>
      </c>
      <c r="G250" s="60">
        <f t="shared" si="23"/>
        <v>0</v>
      </c>
      <c r="H250" s="41">
        <v>130</v>
      </c>
      <c r="I250" s="41">
        <v>250</v>
      </c>
      <c r="J250" s="41">
        <v>100</v>
      </c>
      <c r="K250" s="41">
        <v>250</v>
      </c>
      <c r="L250" s="61">
        <f t="shared" si="24"/>
        <v>730</v>
      </c>
      <c r="M250" s="42">
        <f t="shared" si="22"/>
        <v>730</v>
      </c>
      <c r="N250" s="41">
        <v>730</v>
      </c>
      <c r="O250" s="41">
        <f t="shared" ref="O250:O288" si="25">SUM(M250-N250)</f>
        <v>0</v>
      </c>
    </row>
    <row r="251" spans="1:15" ht="16.5" x14ac:dyDescent="0.3">
      <c r="A251" s="70">
        <v>242</v>
      </c>
      <c r="B251" s="68" t="s">
        <v>249</v>
      </c>
      <c r="C251" s="41">
        <v>0</v>
      </c>
      <c r="D251" s="41">
        <v>0</v>
      </c>
      <c r="E251" s="41">
        <v>0</v>
      </c>
      <c r="F251" s="41">
        <v>0</v>
      </c>
      <c r="G251" s="60">
        <f t="shared" si="23"/>
        <v>0</v>
      </c>
      <c r="H251" s="41">
        <v>1348</v>
      </c>
      <c r="I251" s="41">
        <v>250</v>
      </c>
      <c r="J251" s="41">
        <v>100</v>
      </c>
      <c r="K251" s="41">
        <v>250</v>
      </c>
      <c r="L251" s="61">
        <f t="shared" si="24"/>
        <v>1948</v>
      </c>
      <c r="M251" s="42">
        <f t="shared" si="22"/>
        <v>1948</v>
      </c>
      <c r="N251" s="41">
        <v>1948</v>
      </c>
      <c r="O251" s="41">
        <f t="shared" si="25"/>
        <v>0</v>
      </c>
    </row>
    <row r="252" spans="1:15" ht="16.5" x14ac:dyDescent="0.3">
      <c r="A252" s="70">
        <v>243</v>
      </c>
      <c r="B252" s="68" t="s">
        <v>250</v>
      </c>
      <c r="C252" s="41">
        <v>0</v>
      </c>
      <c r="D252" s="41">
        <v>0</v>
      </c>
      <c r="E252" s="41">
        <v>0</v>
      </c>
      <c r="F252" s="41">
        <v>0</v>
      </c>
      <c r="G252" s="60">
        <f t="shared" si="23"/>
        <v>0</v>
      </c>
      <c r="H252" s="41">
        <v>157</v>
      </c>
      <c r="I252" s="41">
        <v>250</v>
      </c>
      <c r="J252" s="41">
        <v>100</v>
      </c>
      <c r="K252" s="41">
        <v>250</v>
      </c>
      <c r="L252" s="61">
        <f t="shared" si="24"/>
        <v>757</v>
      </c>
      <c r="M252" s="42">
        <f t="shared" si="22"/>
        <v>757</v>
      </c>
      <c r="N252" s="41">
        <v>757</v>
      </c>
      <c r="O252" s="41">
        <f t="shared" si="25"/>
        <v>0</v>
      </c>
    </row>
    <row r="253" spans="1:15" ht="16.5" x14ac:dyDescent="0.3">
      <c r="A253" s="70">
        <v>244</v>
      </c>
      <c r="B253" s="68" t="s">
        <v>251</v>
      </c>
      <c r="C253" s="41">
        <v>0</v>
      </c>
      <c r="D253" s="41">
        <v>0</v>
      </c>
      <c r="E253" s="41">
        <v>0</v>
      </c>
      <c r="F253" s="41">
        <v>0</v>
      </c>
      <c r="G253" s="60">
        <f t="shared" si="23"/>
        <v>0</v>
      </c>
      <c r="H253" s="41">
        <v>107</v>
      </c>
      <c r="I253" s="41">
        <v>250</v>
      </c>
      <c r="J253" s="41">
        <v>100</v>
      </c>
      <c r="K253" s="41">
        <v>250</v>
      </c>
      <c r="L253" s="61">
        <f t="shared" si="24"/>
        <v>707</v>
      </c>
      <c r="M253" s="42">
        <f t="shared" ref="M253:M293" si="26">SUM(G253,L253)</f>
        <v>707</v>
      </c>
      <c r="N253" s="41">
        <v>707</v>
      </c>
      <c r="O253" s="41">
        <f t="shared" si="25"/>
        <v>0</v>
      </c>
    </row>
    <row r="254" spans="1:15" ht="16.5" x14ac:dyDescent="0.3">
      <c r="A254" s="70">
        <v>245</v>
      </c>
      <c r="B254" s="68" t="s">
        <v>252</v>
      </c>
      <c r="C254" s="41">
        <v>0</v>
      </c>
      <c r="D254" s="41">
        <v>0</v>
      </c>
      <c r="E254" s="41">
        <v>0</v>
      </c>
      <c r="F254" s="41">
        <v>0</v>
      </c>
      <c r="G254" s="60">
        <f t="shared" si="23"/>
        <v>0</v>
      </c>
      <c r="H254" s="41">
        <v>57</v>
      </c>
      <c r="I254" s="41">
        <v>250</v>
      </c>
      <c r="J254" s="41">
        <v>100</v>
      </c>
      <c r="K254" s="41">
        <v>250</v>
      </c>
      <c r="L254" s="61">
        <f t="shared" si="24"/>
        <v>657</v>
      </c>
      <c r="M254" s="42">
        <f t="shared" si="26"/>
        <v>657</v>
      </c>
      <c r="N254" s="41">
        <v>657</v>
      </c>
      <c r="O254" s="41">
        <f t="shared" si="25"/>
        <v>0</v>
      </c>
    </row>
    <row r="255" spans="1:15" ht="16.5" x14ac:dyDescent="0.3">
      <c r="A255" s="70">
        <v>246</v>
      </c>
      <c r="B255" s="68" t="s">
        <v>254</v>
      </c>
      <c r="C255" s="41">
        <v>0</v>
      </c>
      <c r="D255" s="41">
        <v>0</v>
      </c>
      <c r="E255" s="41">
        <v>0</v>
      </c>
      <c r="F255" s="41">
        <v>0</v>
      </c>
      <c r="G255" s="60">
        <f t="shared" si="23"/>
        <v>0</v>
      </c>
      <c r="H255" s="41">
        <v>130</v>
      </c>
      <c r="I255" s="41">
        <v>250</v>
      </c>
      <c r="J255" s="41">
        <v>100</v>
      </c>
      <c r="K255" s="41">
        <v>250</v>
      </c>
      <c r="L255" s="61">
        <f t="shared" si="24"/>
        <v>730</v>
      </c>
      <c r="M255" s="42">
        <f t="shared" si="26"/>
        <v>730</v>
      </c>
      <c r="N255" s="41">
        <v>730</v>
      </c>
      <c r="O255" s="41">
        <f t="shared" si="25"/>
        <v>0</v>
      </c>
    </row>
    <row r="256" spans="1:15" ht="16.5" x14ac:dyDescent="0.3">
      <c r="A256" s="70">
        <v>247</v>
      </c>
      <c r="B256" s="68" t="s">
        <v>253</v>
      </c>
      <c r="C256" s="41">
        <v>0</v>
      </c>
      <c r="D256" s="41">
        <v>0</v>
      </c>
      <c r="E256" s="41">
        <v>0</v>
      </c>
      <c r="F256" s="41">
        <v>0</v>
      </c>
      <c r="G256" s="60">
        <f t="shared" si="23"/>
        <v>0</v>
      </c>
      <c r="H256" s="41">
        <v>130</v>
      </c>
      <c r="I256" s="41">
        <v>250</v>
      </c>
      <c r="J256" s="41">
        <v>100</v>
      </c>
      <c r="K256" s="41">
        <v>250</v>
      </c>
      <c r="L256" s="61">
        <f t="shared" si="24"/>
        <v>730</v>
      </c>
      <c r="M256" s="42">
        <f t="shared" si="26"/>
        <v>730</v>
      </c>
      <c r="N256" s="41">
        <v>730</v>
      </c>
      <c r="O256" s="41">
        <f t="shared" si="25"/>
        <v>0</v>
      </c>
    </row>
    <row r="257" spans="1:15" ht="16.5" x14ac:dyDescent="0.3">
      <c r="A257" s="70">
        <v>248</v>
      </c>
      <c r="B257" s="68" t="s">
        <v>255</v>
      </c>
      <c r="C257" s="41">
        <v>0</v>
      </c>
      <c r="D257" s="41">
        <v>0</v>
      </c>
      <c r="E257" s="41">
        <v>0</v>
      </c>
      <c r="F257" s="41">
        <v>0</v>
      </c>
      <c r="G257" s="60">
        <f t="shared" si="23"/>
        <v>0</v>
      </c>
      <c r="H257" s="41">
        <v>34</v>
      </c>
      <c r="I257" s="41">
        <v>250</v>
      </c>
      <c r="J257" s="41">
        <v>100</v>
      </c>
      <c r="K257" s="41">
        <v>1000</v>
      </c>
      <c r="L257" s="61">
        <f t="shared" si="24"/>
        <v>1384</v>
      </c>
      <c r="M257" s="42">
        <f t="shared" si="26"/>
        <v>1384</v>
      </c>
      <c r="N257" s="41">
        <v>1084</v>
      </c>
      <c r="O257" s="41">
        <f t="shared" si="25"/>
        <v>300</v>
      </c>
    </row>
    <row r="258" spans="1:15" ht="16.5" x14ac:dyDescent="0.3">
      <c r="A258" s="70">
        <v>249</v>
      </c>
      <c r="B258" s="68" t="s">
        <v>256</v>
      </c>
      <c r="C258" s="41">
        <v>0</v>
      </c>
      <c r="D258" s="41">
        <v>0</v>
      </c>
      <c r="E258" s="41">
        <v>0</v>
      </c>
      <c r="F258" s="41">
        <v>0</v>
      </c>
      <c r="G258" s="60">
        <f t="shared" si="23"/>
        <v>0</v>
      </c>
      <c r="H258" s="41">
        <v>156</v>
      </c>
      <c r="I258" s="41">
        <v>250</v>
      </c>
      <c r="J258" s="41">
        <v>100</v>
      </c>
      <c r="K258" s="41">
        <v>250</v>
      </c>
      <c r="L258" s="61">
        <f t="shared" si="24"/>
        <v>756</v>
      </c>
      <c r="M258" s="42">
        <f t="shared" si="26"/>
        <v>756</v>
      </c>
      <c r="N258" s="41">
        <v>756</v>
      </c>
      <c r="O258" s="41">
        <f t="shared" si="25"/>
        <v>0</v>
      </c>
    </row>
    <row r="259" spans="1:15" ht="16.5" x14ac:dyDescent="0.3">
      <c r="A259" s="70">
        <v>250</v>
      </c>
      <c r="B259" s="68" t="s">
        <v>257</v>
      </c>
      <c r="C259" s="41">
        <v>0</v>
      </c>
      <c r="D259" s="41">
        <v>0</v>
      </c>
      <c r="E259" s="41">
        <v>0</v>
      </c>
      <c r="F259" s="41">
        <v>0</v>
      </c>
      <c r="G259" s="60">
        <f t="shared" si="23"/>
        <v>0</v>
      </c>
      <c r="H259" s="41">
        <v>516</v>
      </c>
      <c r="I259" s="41">
        <v>250</v>
      </c>
      <c r="J259" s="41">
        <v>100</v>
      </c>
      <c r="K259" s="41">
        <v>1000</v>
      </c>
      <c r="L259" s="61">
        <f t="shared" si="24"/>
        <v>1866</v>
      </c>
      <c r="M259" s="42">
        <f t="shared" si="26"/>
        <v>1866</v>
      </c>
      <c r="N259" s="41">
        <v>700</v>
      </c>
      <c r="O259" s="41">
        <f t="shared" si="25"/>
        <v>1166</v>
      </c>
    </row>
    <row r="260" spans="1:15" ht="16.5" x14ac:dyDescent="0.3">
      <c r="A260" s="70">
        <v>251</v>
      </c>
      <c r="B260" s="68" t="s">
        <v>258</v>
      </c>
      <c r="C260" s="41">
        <v>1564</v>
      </c>
      <c r="D260" s="41">
        <v>500</v>
      </c>
      <c r="E260" s="41">
        <v>200</v>
      </c>
      <c r="F260" s="41">
        <v>0</v>
      </c>
      <c r="G260" s="60">
        <f t="shared" si="23"/>
        <v>2264</v>
      </c>
      <c r="H260" s="41">
        <v>782</v>
      </c>
      <c r="I260" s="41">
        <v>250</v>
      </c>
      <c r="J260" s="41">
        <v>100</v>
      </c>
      <c r="K260" s="41">
        <v>1000</v>
      </c>
      <c r="L260" s="61">
        <f t="shared" si="24"/>
        <v>2132</v>
      </c>
      <c r="M260" s="42">
        <f t="shared" si="26"/>
        <v>4396</v>
      </c>
      <c r="N260" s="41">
        <v>3396</v>
      </c>
      <c r="O260" s="41">
        <f t="shared" si="25"/>
        <v>1000</v>
      </c>
    </row>
    <row r="261" spans="1:15" ht="16.5" x14ac:dyDescent="0.3">
      <c r="A261" s="70">
        <v>252</v>
      </c>
      <c r="B261" s="68" t="s">
        <v>259</v>
      </c>
      <c r="C261" s="41">
        <v>0</v>
      </c>
      <c r="D261" s="41">
        <v>0</v>
      </c>
      <c r="E261" s="41">
        <v>0</v>
      </c>
      <c r="F261" s="41">
        <v>0</v>
      </c>
      <c r="G261" s="60">
        <f t="shared" si="23"/>
        <v>0</v>
      </c>
      <c r="H261" s="41">
        <v>52</v>
      </c>
      <c r="I261" s="41"/>
      <c r="J261" s="41"/>
      <c r="K261" s="41"/>
      <c r="L261" s="61">
        <f t="shared" si="24"/>
        <v>52</v>
      </c>
      <c r="M261" s="42">
        <f t="shared" si="26"/>
        <v>52</v>
      </c>
      <c r="N261" s="41">
        <v>52</v>
      </c>
      <c r="O261" s="41">
        <f t="shared" si="25"/>
        <v>0</v>
      </c>
    </row>
    <row r="262" spans="1:15" ht="16.5" x14ac:dyDescent="0.3">
      <c r="A262" s="70">
        <v>253</v>
      </c>
      <c r="B262" s="68" t="s">
        <v>260</v>
      </c>
      <c r="C262" s="41">
        <v>0</v>
      </c>
      <c r="D262" s="41">
        <v>0</v>
      </c>
      <c r="E262" s="41">
        <v>0</v>
      </c>
      <c r="F262" s="41">
        <v>0</v>
      </c>
      <c r="G262" s="60">
        <f t="shared" si="23"/>
        <v>0</v>
      </c>
      <c r="H262" s="41">
        <v>309</v>
      </c>
      <c r="I262" s="41">
        <v>250</v>
      </c>
      <c r="J262" s="41">
        <v>100</v>
      </c>
      <c r="K262" s="41">
        <v>1000</v>
      </c>
      <c r="L262" s="61">
        <f t="shared" si="24"/>
        <v>1659</v>
      </c>
      <c r="M262" s="42">
        <f t="shared" si="26"/>
        <v>1659</v>
      </c>
      <c r="N262" s="41">
        <v>500</v>
      </c>
      <c r="O262" s="41">
        <f t="shared" si="25"/>
        <v>1159</v>
      </c>
    </row>
    <row r="263" spans="1:15" ht="16.5" x14ac:dyDescent="0.3">
      <c r="A263" s="70">
        <v>254</v>
      </c>
      <c r="B263" s="68" t="s">
        <v>261</v>
      </c>
      <c r="C263" s="41">
        <v>0</v>
      </c>
      <c r="D263" s="41">
        <v>0</v>
      </c>
      <c r="E263" s="41">
        <v>0</v>
      </c>
      <c r="F263" s="41">
        <v>0</v>
      </c>
      <c r="G263" s="60">
        <f t="shared" si="23"/>
        <v>0</v>
      </c>
      <c r="H263" s="41">
        <v>170</v>
      </c>
      <c r="I263" s="41">
        <v>250</v>
      </c>
      <c r="J263" s="41">
        <v>100</v>
      </c>
      <c r="K263" s="41">
        <v>250</v>
      </c>
      <c r="L263" s="61">
        <f t="shared" si="24"/>
        <v>770</v>
      </c>
      <c r="M263" s="42">
        <f t="shared" si="26"/>
        <v>770</v>
      </c>
      <c r="N263" s="41">
        <v>770</v>
      </c>
      <c r="O263" s="41">
        <f t="shared" si="25"/>
        <v>0</v>
      </c>
    </row>
    <row r="264" spans="1:15" ht="16.5" x14ac:dyDescent="0.3">
      <c r="A264" s="70">
        <v>255</v>
      </c>
      <c r="B264" s="68" t="s">
        <v>571</v>
      </c>
      <c r="C264" s="41">
        <v>0</v>
      </c>
      <c r="D264" s="41">
        <v>0</v>
      </c>
      <c r="E264" s="41">
        <v>0</v>
      </c>
      <c r="F264" s="41">
        <v>0</v>
      </c>
      <c r="G264" s="60">
        <f t="shared" si="23"/>
        <v>0</v>
      </c>
      <c r="H264" s="41">
        <v>297</v>
      </c>
      <c r="I264" s="41"/>
      <c r="J264" s="41"/>
      <c r="K264" s="41"/>
      <c r="L264" s="61">
        <f t="shared" si="24"/>
        <v>297</v>
      </c>
      <c r="M264" s="42">
        <f t="shared" si="26"/>
        <v>297</v>
      </c>
      <c r="N264" s="41">
        <v>297</v>
      </c>
      <c r="O264" s="41">
        <f t="shared" si="25"/>
        <v>0</v>
      </c>
    </row>
    <row r="265" spans="1:15" ht="16.5" x14ac:dyDescent="0.3">
      <c r="A265" s="70">
        <v>256</v>
      </c>
      <c r="B265" s="68" t="s">
        <v>263</v>
      </c>
      <c r="C265" s="41">
        <v>0</v>
      </c>
      <c r="D265" s="41">
        <v>0</v>
      </c>
      <c r="E265" s="41">
        <v>0</v>
      </c>
      <c r="F265" s="41">
        <v>0</v>
      </c>
      <c r="G265" s="60">
        <f t="shared" si="23"/>
        <v>0</v>
      </c>
      <c r="H265" s="41">
        <v>2502</v>
      </c>
      <c r="I265" s="41">
        <v>250</v>
      </c>
      <c r="J265" s="41">
        <v>100</v>
      </c>
      <c r="K265" s="41">
        <v>1000</v>
      </c>
      <c r="L265" s="61">
        <f t="shared" si="24"/>
        <v>3852</v>
      </c>
      <c r="M265" s="42">
        <f t="shared" si="26"/>
        <v>3852</v>
      </c>
      <c r="N265" s="41">
        <v>2852</v>
      </c>
      <c r="O265" s="41">
        <f t="shared" si="25"/>
        <v>1000</v>
      </c>
    </row>
    <row r="266" spans="1:15" ht="16.5" x14ac:dyDescent="0.3">
      <c r="A266" s="70">
        <v>257</v>
      </c>
      <c r="B266" s="68" t="s">
        <v>264</v>
      </c>
      <c r="C266" s="41">
        <v>0</v>
      </c>
      <c r="D266" s="41">
        <v>0</v>
      </c>
      <c r="E266" s="41">
        <v>0</v>
      </c>
      <c r="F266" s="41">
        <v>0</v>
      </c>
      <c r="G266" s="60">
        <f t="shared" ref="G266:G308" si="27">SUM(C266:F266)</f>
        <v>0</v>
      </c>
      <c r="H266" s="41">
        <v>93</v>
      </c>
      <c r="I266" s="41">
        <v>250</v>
      </c>
      <c r="J266" s="41">
        <v>100</v>
      </c>
      <c r="K266" s="41">
        <v>250</v>
      </c>
      <c r="L266" s="61">
        <f t="shared" si="24"/>
        <v>693</v>
      </c>
      <c r="M266" s="42">
        <f t="shared" si="26"/>
        <v>693</v>
      </c>
      <c r="N266" s="41">
        <v>250</v>
      </c>
      <c r="O266" s="41">
        <f t="shared" si="25"/>
        <v>443</v>
      </c>
    </row>
    <row r="267" spans="1:15" ht="16.5" x14ac:dyDescent="0.3">
      <c r="A267" s="70">
        <v>258</v>
      </c>
      <c r="B267" s="68" t="s">
        <v>265</v>
      </c>
      <c r="C267" s="41">
        <v>0</v>
      </c>
      <c r="D267" s="41">
        <v>0</v>
      </c>
      <c r="E267" s="41">
        <v>0</v>
      </c>
      <c r="F267" s="41">
        <v>0</v>
      </c>
      <c r="G267" s="60">
        <f t="shared" si="27"/>
        <v>0</v>
      </c>
      <c r="H267" s="41">
        <v>285</v>
      </c>
      <c r="I267" s="41">
        <v>250</v>
      </c>
      <c r="J267" s="41">
        <v>100</v>
      </c>
      <c r="K267" s="41">
        <v>1000</v>
      </c>
      <c r="L267" s="61">
        <f t="shared" si="24"/>
        <v>1635</v>
      </c>
      <c r="M267" s="42">
        <f t="shared" si="26"/>
        <v>1635</v>
      </c>
      <c r="N267" s="41">
        <v>635</v>
      </c>
      <c r="O267" s="41">
        <f t="shared" si="25"/>
        <v>1000</v>
      </c>
    </row>
    <row r="268" spans="1:15" ht="16.5" x14ac:dyDescent="0.3">
      <c r="A268" s="70">
        <v>259</v>
      </c>
      <c r="B268" s="68" t="s">
        <v>266</v>
      </c>
      <c r="C268" s="41">
        <v>0</v>
      </c>
      <c r="D268" s="41">
        <v>0</v>
      </c>
      <c r="E268" s="41">
        <v>0</v>
      </c>
      <c r="F268" s="41">
        <v>0</v>
      </c>
      <c r="G268" s="60">
        <f t="shared" si="27"/>
        <v>0</v>
      </c>
      <c r="H268" s="41">
        <v>534</v>
      </c>
      <c r="I268" s="41">
        <v>250</v>
      </c>
      <c r="J268" s="41">
        <v>100</v>
      </c>
      <c r="K268" s="41">
        <v>1000</v>
      </c>
      <c r="L268" s="61">
        <f t="shared" si="24"/>
        <v>1884</v>
      </c>
      <c r="M268" s="42">
        <f t="shared" si="26"/>
        <v>1884</v>
      </c>
      <c r="N268" s="41">
        <v>884</v>
      </c>
      <c r="O268" s="41">
        <f t="shared" si="25"/>
        <v>1000</v>
      </c>
    </row>
    <row r="269" spans="1:15" ht="16.5" x14ac:dyDescent="0.3">
      <c r="A269" s="70">
        <v>260</v>
      </c>
      <c r="B269" s="68" t="s">
        <v>267</v>
      </c>
      <c r="C269" s="41">
        <v>0</v>
      </c>
      <c r="D269" s="41">
        <v>0</v>
      </c>
      <c r="E269" s="41">
        <v>0</v>
      </c>
      <c r="F269" s="41">
        <v>0</v>
      </c>
      <c r="G269" s="60">
        <f t="shared" si="27"/>
        <v>0</v>
      </c>
      <c r="H269" s="41">
        <v>782</v>
      </c>
      <c r="I269" s="41">
        <v>250</v>
      </c>
      <c r="J269" s="41">
        <v>100</v>
      </c>
      <c r="K269" s="41">
        <v>1000</v>
      </c>
      <c r="L269" s="61">
        <f t="shared" si="24"/>
        <v>2132</v>
      </c>
      <c r="M269" s="42">
        <f t="shared" si="26"/>
        <v>2132</v>
      </c>
      <c r="N269" s="41">
        <v>1132</v>
      </c>
      <c r="O269" s="41">
        <f t="shared" si="25"/>
        <v>1000</v>
      </c>
    </row>
    <row r="270" spans="1:15" ht="16.5" x14ac:dyDescent="0.3">
      <c r="A270" s="70">
        <v>261</v>
      </c>
      <c r="B270" s="68" t="s">
        <v>268</v>
      </c>
      <c r="C270" s="41">
        <v>0</v>
      </c>
      <c r="D270" s="41">
        <v>0</v>
      </c>
      <c r="E270" s="41">
        <v>0</v>
      </c>
      <c r="F270" s="41">
        <v>0</v>
      </c>
      <c r="G270" s="60">
        <f t="shared" si="27"/>
        <v>0</v>
      </c>
      <c r="H270" s="41">
        <v>782</v>
      </c>
      <c r="I270" s="41">
        <v>250</v>
      </c>
      <c r="J270" s="41">
        <v>100</v>
      </c>
      <c r="K270" s="41">
        <v>250</v>
      </c>
      <c r="L270" s="61">
        <f t="shared" si="24"/>
        <v>1382</v>
      </c>
      <c r="M270" s="42">
        <f t="shared" si="26"/>
        <v>1382</v>
      </c>
      <c r="N270" s="41"/>
      <c r="O270" s="41">
        <f t="shared" si="25"/>
        <v>1382</v>
      </c>
    </row>
    <row r="271" spans="1:15" ht="16.5" x14ac:dyDescent="0.3">
      <c r="A271" s="70">
        <v>262</v>
      </c>
      <c r="B271" s="68" t="s">
        <v>269</v>
      </c>
      <c r="C271" s="41">
        <v>435</v>
      </c>
      <c r="D271" s="41">
        <v>250</v>
      </c>
      <c r="E271" s="41">
        <v>100</v>
      </c>
      <c r="F271" s="41">
        <v>0</v>
      </c>
      <c r="G271" s="60">
        <f t="shared" si="27"/>
        <v>785</v>
      </c>
      <c r="H271" s="41">
        <v>435</v>
      </c>
      <c r="I271" s="41">
        <v>250</v>
      </c>
      <c r="J271" s="41">
        <v>100</v>
      </c>
      <c r="K271" s="41">
        <v>250</v>
      </c>
      <c r="L271" s="61">
        <f t="shared" si="24"/>
        <v>1035</v>
      </c>
      <c r="M271" s="42">
        <f t="shared" si="26"/>
        <v>1820</v>
      </c>
      <c r="N271" s="41"/>
      <c r="O271" s="41">
        <f t="shared" si="25"/>
        <v>1820</v>
      </c>
    </row>
    <row r="272" spans="1:15" ht="16.5" x14ac:dyDescent="0.3">
      <c r="A272" s="70">
        <v>263</v>
      </c>
      <c r="B272" s="68" t="s">
        <v>270</v>
      </c>
      <c r="C272" s="41">
        <v>0</v>
      </c>
      <c r="D272" s="41">
        <v>0</v>
      </c>
      <c r="E272" s="41">
        <v>0</v>
      </c>
      <c r="F272" s="41">
        <v>0</v>
      </c>
      <c r="G272" s="60">
        <f t="shared" si="27"/>
        <v>0</v>
      </c>
      <c r="H272" s="41">
        <v>388</v>
      </c>
      <c r="I272" s="41">
        <v>250</v>
      </c>
      <c r="J272" s="41">
        <v>100</v>
      </c>
      <c r="K272" s="41">
        <v>250</v>
      </c>
      <c r="L272" s="61">
        <f t="shared" si="24"/>
        <v>988</v>
      </c>
      <c r="M272" s="42">
        <f t="shared" si="26"/>
        <v>988</v>
      </c>
      <c r="N272" s="41">
        <v>738</v>
      </c>
      <c r="O272" s="41">
        <f t="shared" si="25"/>
        <v>250</v>
      </c>
    </row>
    <row r="273" spans="1:15" ht="16.5" x14ac:dyDescent="0.3">
      <c r="A273" s="70">
        <v>264</v>
      </c>
      <c r="B273" s="68" t="s">
        <v>271</v>
      </c>
      <c r="C273" s="41">
        <v>0</v>
      </c>
      <c r="D273" s="41">
        <v>0</v>
      </c>
      <c r="E273" s="41">
        <v>0</v>
      </c>
      <c r="F273" s="41">
        <v>0</v>
      </c>
      <c r="G273" s="60">
        <f t="shared" si="27"/>
        <v>0</v>
      </c>
      <c r="H273" s="41">
        <v>79</v>
      </c>
      <c r="I273" s="41">
        <v>250</v>
      </c>
      <c r="J273" s="41">
        <v>100</v>
      </c>
      <c r="K273" s="41">
        <v>250</v>
      </c>
      <c r="L273" s="61">
        <f t="shared" si="24"/>
        <v>679</v>
      </c>
      <c r="M273" s="42">
        <f t="shared" si="26"/>
        <v>679</v>
      </c>
      <c r="N273" s="41">
        <v>429</v>
      </c>
      <c r="O273" s="41">
        <f t="shared" si="25"/>
        <v>250</v>
      </c>
    </row>
    <row r="274" spans="1:15" ht="16.5" x14ac:dyDescent="0.3">
      <c r="A274" s="70">
        <v>265</v>
      </c>
      <c r="B274" s="68" t="s">
        <v>272</v>
      </c>
      <c r="C274" s="41">
        <v>0</v>
      </c>
      <c r="D274" s="41">
        <v>0</v>
      </c>
      <c r="E274" s="41">
        <v>0</v>
      </c>
      <c r="F274" s="41">
        <v>0</v>
      </c>
      <c r="G274" s="60">
        <f t="shared" si="27"/>
        <v>0</v>
      </c>
      <c r="H274" s="41">
        <v>338</v>
      </c>
      <c r="I274" s="41">
        <v>250</v>
      </c>
      <c r="J274" s="41">
        <v>100</v>
      </c>
      <c r="K274" s="41">
        <v>250</v>
      </c>
      <c r="L274" s="61">
        <f t="shared" si="24"/>
        <v>938</v>
      </c>
      <c r="M274" s="42">
        <f t="shared" si="26"/>
        <v>938</v>
      </c>
      <c r="N274" s="41">
        <v>938</v>
      </c>
      <c r="O274" s="41">
        <f t="shared" si="25"/>
        <v>0</v>
      </c>
    </row>
    <row r="275" spans="1:15" ht="16.5" x14ac:dyDescent="0.3">
      <c r="A275" s="70">
        <v>266</v>
      </c>
      <c r="B275" s="68" t="s">
        <v>273</v>
      </c>
      <c r="C275" s="41">
        <v>0</v>
      </c>
      <c r="D275" s="41">
        <v>0</v>
      </c>
      <c r="E275" s="41">
        <v>0</v>
      </c>
      <c r="F275" s="41">
        <v>0</v>
      </c>
      <c r="G275" s="60">
        <f t="shared" si="27"/>
        <v>0</v>
      </c>
      <c r="H275" s="41">
        <v>338</v>
      </c>
      <c r="I275" s="41">
        <v>250</v>
      </c>
      <c r="J275" s="41">
        <v>100</v>
      </c>
      <c r="K275" s="41">
        <v>250</v>
      </c>
      <c r="L275" s="61">
        <f t="shared" ref="L275:L323" si="28">SUM(H275:K275)</f>
        <v>938</v>
      </c>
      <c r="M275" s="42">
        <f t="shared" si="26"/>
        <v>938</v>
      </c>
      <c r="N275" s="41">
        <v>938</v>
      </c>
      <c r="O275" s="41">
        <f t="shared" si="25"/>
        <v>0</v>
      </c>
    </row>
    <row r="276" spans="1:15" ht="16.5" x14ac:dyDescent="0.3">
      <c r="A276" s="70">
        <v>267</v>
      </c>
      <c r="B276" s="68" t="s">
        <v>274</v>
      </c>
      <c r="C276" s="41">
        <v>0</v>
      </c>
      <c r="D276" s="41">
        <v>0</v>
      </c>
      <c r="E276" s="41">
        <v>0</v>
      </c>
      <c r="F276" s="41">
        <v>0</v>
      </c>
      <c r="G276" s="60">
        <f t="shared" si="27"/>
        <v>0</v>
      </c>
      <c r="H276" s="41">
        <v>337</v>
      </c>
      <c r="I276" s="41">
        <v>250</v>
      </c>
      <c r="J276" s="41">
        <v>100</v>
      </c>
      <c r="K276" s="41">
        <v>250</v>
      </c>
      <c r="L276" s="61">
        <f t="shared" si="28"/>
        <v>937</v>
      </c>
      <c r="M276" s="42">
        <f t="shared" si="26"/>
        <v>937</v>
      </c>
      <c r="N276" s="41">
        <v>937</v>
      </c>
      <c r="O276" s="41">
        <f t="shared" si="25"/>
        <v>0</v>
      </c>
    </row>
    <row r="277" spans="1:15" ht="16.5" x14ac:dyDescent="0.3">
      <c r="A277" s="70">
        <v>268</v>
      </c>
      <c r="B277" s="68" t="s">
        <v>475</v>
      </c>
      <c r="C277" s="41">
        <v>0</v>
      </c>
      <c r="D277" s="41">
        <v>0</v>
      </c>
      <c r="E277" s="41">
        <v>0</v>
      </c>
      <c r="F277" s="41">
        <v>0</v>
      </c>
      <c r="G277" s="60">
        <f t="shared" si="27"/>
        <v>0</v>
      </c>
      <c r="H277" s="41">
        <v>1030</v>
      </c>
      <c r="I277" s="41">
        <v>250</v>
      </c>
      <c r="J277" s="41">
        <v>100</v>
      </c>
      <c r="K277" s="41">
        <v>250</v>
      </c>
      <c r="L277" s="61">
        <f t="shared" si="28"/>
        <v>1630</v>
      </c>
      <c r="M277" s="42">
        <f t="shared" si="26"/>
        <v>1630</v>
      </c>
      <c r="N277" s="41">
        <v>1630</v>
      </c>
      <c r="O277" s="41">
        <f t="shared" si="25"/>
        <v>0</v>
      </c>
    </row>
    <row r="278" spans="1:15" ht="16.5" x14ac:dyDescent="0.3">
      <c r="A278" s="70">
        <v>269</v>
      </c>
      <c r="B278" s="68" t="s">
        <v>463</v>
      </c>
      <c r="C278" s="41">
        <v>0</v>
      </c>
      <c r="D278" s="41">
        <v>0</v>
      </c>
      <c r="E278" s="41">
        <v>0</v>
      </c>
      <c r="F278" s="41">
        <v>0</v>
      </c>
      <c r="G278" s="60">
        <f t="shared" si="27"/>
        <v>0</v>
      </c>
      <c r="H278" s="41">
        <v>0</v>
      </c>
      <c r="I278" s="41">
        <v>0</v>
      </c>
      <c r="J278" s="41">
        <v>0</v>
      </c>
      <c r="K278" s="41">
        <v>0</v>
      </c>
      <c r="L278" s="61">
        <f t="shared" si="28"/>
        <v>0</v>
      </c>
      <c r="M278" s="42">
        <f t="shared" si="26"/>
        <v>0</v>
      </c>
      <c r="N278" s="41"/>
      <c r="O278" s="41">
        <f t="shared" si="25"/>
        <v>0</v>
      </c>
    </row>
    <row r="279" spans="1:15" ht="16.5" x14ac:dyDescent="0.3">
      <c r="A279" s="70">
        <v>270</v>
      </c>
      <c r="B279" s="68" t="s">
        <v>275</v>
      </c>
      <c r="C279" s="41">
        <v>0</v>
      </c>
      <c r="D279" s="41">
        <v>0</v>
      </c>
      <c r="E279" s="41">
        <v>0</v>
      </c>
      <c r="F279" s="41">
        <v>0</v>
      </c>
      <c r="G279" s="60">
        <f t="shared" si="27"/>
        <v>0</v>
      </c>
      <c r="H279" s="41">
        <v>1303</v>
      </c>
      <c r="I279" s="41">
        <v>250</v>
      </c>
      <c r="J279" s="41">
        <v>100</v>
      </c>
      <c r="K279" s="41">
        <v>1000</v>
      </c>
      <c r="L279" s="61">
        <f t="shared" si="28"/>
        <v>2653</v>
      </c>
      <c r="M279" s="42">
        <f t="shared" si="26"/>
        <v>2653</v>
      </c>
      <c r="N279" s="41">
        <v>2653</v>
      </c>
      <c r="O279" s="41">
        <f t="shared" si="25"/>
        <v>0</v>
      </c>
    </row>
    <row r="280" spans="1:15" ht="16.5" x14ac:dyDescent="0.3">
      <c r="A280" s="70">
        <v>271</v>
      </c>
      <c r="B280" s="68" t="s">
        <v>276</v>
      </c>
      <c r="C280" s="41">
        <v>0</v>
      </c>
      <c r="D280" s="41">
        <v>0</v>
      </c>
      <c r="E280" s="41">
        <v>0</v>
      </c>
      <c r="F280" s="41">
        <v>0</v>
      </c>
      <c r="G280" s="60">
        <f t="shared" si="27"/>
        <v>0</v>
      </c>
      <c r="H280" s="41">
        <v>1820</v>
      </c>
      <c r="I280" s="41">
        <v>250</v>
      </c>
      <c r="J280" s="41">
        <v>100</v>
      </c>
      <c r="K280" s="41">
        <v>1000</v>
      </c>
      <c r="L280" s="61">
        <f t="shared" si="28"/>
        <v>3170</v>
      </c>
      <c r="M280" s="42">
        <f t="shared" si="26"/>
        <v>3170</v>
      </c>
      <c r="N280" s="41">
        <v>3170</v>
      </c>
      <c r="O280" s="41">
        <f t="shared" si="25"/>
        <v>0</v>
      </c>
    </row>
    <row r="281" spans="1:15" ht="16.5" x14ac:dyDescent="0.3">
      <c r="A281" s="70">
        <v>272</v>
      </c>
      <c r="B281" s="68" t="s">
        <v>277</v>
      </c>
      <c r="C281" s="41">
        <v>0</v>
      </c>
      <c r="D281" s="41">
        <v>0</v>
      </c>
      <c r="E281" s="41">
        <v>0</v>
      </c>
      <c r="F281" s="41">
        <v>0</v>
      </c>
      <c r="G281" s="60">
        <f t="shared" si="27"/>
        <v>0</v>
      </c>
      <c r="H281" s="41">
        <v>4150</v>
      </c>
      <c r="I281" s="41">
        <v>250</v>
      </c>
      <c r="J281" s="41">
        <v>100</v>
      </c>
      <c r="K281" s="41">
        <v>250</v>
      </c>
      <c r="L281" s="61">
        <f t="shared" si="28"/>
        <v>4750</v>
      </c>
      <c r="M281" s="42">
        <f t="shared" si="26"/>
        <v>4750</v>
      </c>
      <c r="N281" s="41">
        <v>4750</v>
      </c>
      <c r="O281" s="41">
        <f t="shared" si="25"/>
        <v>0</v>
      </c>
    </row>
    <row r="282" spans="1:15" ht="16.5" x14ac:dyDescent="0.3">
      <c r="A282" s="70">
        <v>273</v>
      </c>
      <c r="B282" s="68" t="s">
        <v>278</v>
      </c>
      <c r="C282" s="41">
        <v>0</v>
      </c>
      <c r="D282" s="41">
        <v>0</v>
      </c>
      <c r="E282" s="41">
        <v>0</v>
      </c>
      <c r="F282" s="41">
        <v>0</v>
      </c>
      <c r="G282" s="60">
        <f t="shared" si="27"/>
        <v>0</v>
      </c>
      <c r="H282" s="41">
        <v>326</v>
      </c>
      <c r="I282" s="41">
        <v>250</v>
      </c>
      <c r="J282" s="41">
        <v>100</v>
      </c>
      <c r="K282" s="41">
        <v>250</v>
      </c>
      <c r="L282" s="61">
        <f t="shared" si="28"/>
        <v>926</v>
      </c>
      <c r="M282" s="42">
        <f t="shared" si="26"/>
        <v>926</v>
      </c>
      <c r="N282" s="41">
        <v>926</v>
      </c>
      <c r="O282" s="41">
        <f t="shared" si="25"/>
        <v>0</v>
      </c>
    </row>
    <row r="283" spans="1:15" ht="16.5" x14ac:dyDescent="0.3">
      <c r="A283" s="70">
        <v>274</v>
      </c>
      <c r="B283" s="68" t="s">
        <v>279</v>
      </c>
      <c r="C283" s="41">
        <v>0</v>
      </c>
      <c r="D283" s="41">
        <v>0</v>
      </c>
      <c r="E283" s="41">
        <v>0</v>
      </c>
      <c r="F283" s="41">
        <v>0</v>
      </c>
      <c r="G283" s="60">
        <f t="shared" si="27"/>
        <v>0</v>
      </c>
      <c r="H283" s="41">
        <v>935</v>
      </c>
      <c r="I283" s="41">
        <v>250</v>
      </c>
      <c r="J283" s="41">
        <v>100</v>
      </c>
      <c r="K283" s="41">
        <v>250</v>
      </c>
      <c r="L283" s="61">
        <f t="shared" si="28"/>
        <v>1535</v>
      </c>
      <c r="M283" s="42">
        <f t="shared" si="26"/>
        <v>1535</v>
      </c>
      <c r="N283" s="41">
        <v>500</v>
      </c>
      <c r="O283" s="41">
        <f t="shared" si="25"/>
        <v>1035</v>
      </c>
    </row>
    <row r="284" spans="1:15" ht="16.5" x14ac:dyDescent="0.3">
      <c r="A284" s="70">
        <v>275</v>
      </c>
      <c r="B284" s="68" t="s">
        <v>280</v>
      </c>
      <c r="C284" s="41">
        <v>0</v>
      </c>
      <c r="D284" s="41">
        <v>0</v>
      </c>
      <c r="E284" s="41">
        <v>0</v>
      </c>
      <c r="F284" s="41">
        <v>0</v>
      </c>
      <c r="G284" s="60">
        <f t="shared" si="27"/>
        <v>0</v>
      </c>
      <c r="H284" s="41">
        <v>470</v>
      </c>
      <c r="I284" s="41"/>
      <c r="J284" s="41"/>
      <c r="K284" s="41"/>
      <c r="L284" s="61">
        <f t="shared" si="28"/>
        <v>470</v>
      </c>
      <c r="M284" s="42">
        <f t="shared" si="26"/>
        <v>470</v>
      </c>
      <c r="N284" s="41">
        <v>470</v>
      </c>
      <c r="O284" s="41">
        <f t="shared" si="25"/>
        <v>0</v>
      </c>
    </row>
    <row r="285" spans="1:15" ht="16.5" x14ac:dyDescent="0.3">
      <c r="A285" s="70">
        <v>276</v>
      </c>
      <c r="B285" s="68" t="s">
        <v>281</v>
      </c>
      <c r="C285" s="41">
        <v>0</v>
      </c>
      <c r="D285" s="41">
        <v>0</v>
      </c>
      <c r="E285" s="41">
        <v>0</v>
      </c>
      <c r="F285" s="41">
        <v>0</v>
      </c>
      <c r="G285" s="60">
        <f t="shared" si="27"/>
        <v>0</v>
      </c>
      <c r="H285" s="41">
        <v>378</v>
      </c>
      <c r="I285" s="41">
        <v>250</v>
      </c>
      <c r="J285" s="41">
        <v>100</v>
      </c>
      <c r="K285" s="41">
        <v>250</v>
      </c>
      <c r="L285" s="61">
        <f t="shared" si="28"/>
        <v>978</v>
      </c>
      <c r="M285" s="42">
        <f t="shared" si="26"/>
        <v>978</v>
      </c>
      <c r="N285" s="41">
        <v>500</v>
      </c>
      <c r="O285" s="41">
        <f t="shared" si="25"/>
        <v>478</v>
      </c>
    </row>
    <row r="286" spans="1:15" ht="16.5" x14ac:dyDescent="0.3">
      <c r="A286" s="70">
        <v>277</v>
      </c>
      <c r="B286" s="68" t="s">
        <v>282</v>
      </c>
      <c r="C286" s="41">
        <v>0</v>
      </c>
      <c r="D286" s="41">
        <v>0</v>
      </c>
      <c r="E286" s="41">
        <v>0</v>
      </c>
      <c r="F286" s="41">
        <v>0</v>
      </c>
      <c r="G286" s="60">
        <f t="shared" si="27"/>
        <v>0</v>
      </c>
      <c r="H286" s="41">
        <v>378</v>
      </c>
      <c r="I286" s="41">
        <v>250</v>
      </c>
      <c r="J286" s="41">
        <v>100</v>
      </c>
      <c r="K286" s="41">
        <v>250</v>
      </c>
      <c r="L286" s="61">
        <f t="shared" si="28"/>
        <v>978</v>
      </c>
      <c r="M286" s="42">
        <f t="shared" si="26"/>
        <v>978</v>
      </c>
      <c r="N286" s="41">
        <v>500</v>
      </c>
      <c r="O286" s="41">
        <f t="shared" si="25"/>
        <v>478</v>
      </c>
    </row>
    <row r="287" spans="1:15" ht="16.5" x14ac:dyDescent="0.3">
      <c r="A287" s="70">
        <v>278</v>
      </c>
      <c r="B287" s="68" t="s">
        <v>283</v>
      </c>
      <c r="C287" s="41">
        <v>0</v>
      </c>
      <c r="D287" s="41">
        <v>0</v>
      </c>
      <c r="E287" s="41">
        <v>0</v>
      </c>
      <c r="F287" s="41">
        <v>0</v>
      </c>
      <c r="G287" s="60">
        <f t="shared" si="27"/>
        <v>0</v>
      </c>
      <c r="H287" s="41">
        <v>510</v>
      </c>
      <c r="I287" s="41">
        <v>250</v>
      </c>
      <c r="J287" s="41">
        <v>100</v>
      </c>
      <c r="K287" s="41">
        <v>250</v>
      </c>
      <c r="L287" s="61">
        <f t="shared" si="28"/>
        <v>1110</v>
      </c>
      <c r="M287" s="42">
        <f t="shared" si="26"/>
        <v>1110</v>
      </c>
      <c r="N287" s="41">
        <v>1110</v>
      </c>
      <c r="O287" s="41">
        <f t="shared" si="25"/>
        <v>0</v>
      </c>
    </row>
    <row r="288" spans="1:15" ht="16.5" x14ac:dyDescent="0.3">
      <c r="A288" s="70">
        <v>279</v>
      </c>
      <c r="B288" s="68" t="s">
        <v>284</v>
      </c>
      <c r="C288" s="41">
        <v>7</v>
      </c>
      <c r="D288" s="41">
        <v>250</v>
      </c>
      <c r="E288" s="41">
        <v>250</v>
      </c>
      <c r="F288" s="41">
        <v>0</v>
      </c>
      <c r="G288" s="60">
        <f t="shared" si="27"/>
        <v>507</v>
      </c>
      <c r="H288" s="41">
        <v>347</v>
      </c>
      <c r="I288" s="41">
        <v>250</v>
      </c>
      <c r="J288" s="41">
        <v>100</v>
      </c>
      <c r="K288" s="41">
        <v>1000</v>
      </c>
      <c r="L288" s="61">
        <f t="shared" si="28"/>
        <v>1697</v>
      </c>
      <c r="M288" s="42">
        <f t="shared" si="26"/>
        <v>2204</v>
      </c>
      <c r="N288" s="41">
        <v>700</v>
      </c>
      <c r="O288" s="41">
        <f t="shared" si="25"/>
        <v>1504</v>
      </c>
    </row>
    <row r="289" spans="1:15" ht="16.5" x14ac:dyDescent="0.3">
      <c r="A289" s="70">
        <v>280</v>
      </c>
      <c r="B289" s="68" t="s">
        <v>285</v>
      </c>
      <c r="C289" s="41">
        <v>0</v>
      </c>
      <c r="D289" s="41">
        <v>0</v>
      </c>
      <c r="E289" s="41">
        <v>0</v>
      </c>
      <c r="F289" s="41">
        <v>0</v>
      </c>
      <c r="G289" s="60">
        <f t="shared" si="27"/>
        <v>0</v>
      </c>
      <c r="H289" s="41">
        <v>148</v>
      </c>
      <c r="I289" s="41">
        <v>250</v>
      </c>
      <c r="J289" s="41">
        <v>100</v>
      </c>
      <c r="K289" s="41">
        <v>250</v>
      </c>
      <c r="L289" s="61">
        <f t="shared" si="28"/>
        <v>748</v>
      </c>
      <c r="M289" s="42">
        <f t="shared" si="26"/>
        <v>748</v>
      </c>
      <c r="N289" s="41">
        <v>748</v>
      </c>
      <c r="O289" s="41">
        <f t="shared" ref="O289:O342" si="29">SUM(M289-N289)</f>
        <v>0</v>
      </c>
    </row>
    <row r="290" spans="1:15" ht="16.5" x14ac:dyDescent="0.3">
      <c r="A290" s="70">
        <v>281</v>
      </c>
      <c r="B290" s="68" t="s">
        <v>286</v>
      </c>
      <c r="C290" s="41">
        <v>0</v>
      </c>
      <c r="D290" s="41">
        <v>0</v>
      </c>
      <c r="E290" s="41">
        <v>0</v>
      </c>
      <c r="F290" s="41">
        <v>0</v>
      </c>
      <c r="G290" s="60">
        <f t="shared" si="27"/>
        <v>0</v>
      </c>
      <c r="H290" s="41">
        <v>148</v>
      </c>
      <c r="I290" s="41">
        <v>250</v>
      </c>
      <c r="J290" s="41">
        <v>100</v>
      </c>
      <c r="K290" s="41">
        <v>250</v>
      </c>
      <c r="L290" s="61">
        <f t="shared" si="28"/>
        <v>748</v>
      </c>
      <c r="M290" s="42">
        <f t="shared" si="26"/>
        <v>748</v>
      </c>
      <c r="N290" s="41">
        <v>498</v>
      </c>
      <c r="O290" s="41">
        <f t="shared" si="29"/>
        <v>250</v>
      </c>
    </row>
    <row r="291" spans="1:15" ht="16.5" x14ac:dyDescent="0.3">
      <c r="A291" s="70">
        <v>282</v>
      </c>
      <c r="B291" s="68" t="s">
        <v>287</v>
      </c>
      <c r="C291" s="41">
        <v>1138</v>
      </c>
      <c r="D291" s="41">
        <v>0</v>
      </c>
      <c r="E291" s="41">
        <v>0</v>
      </c>
      <c r="F291" s="41">
        <v>0</v>
      </c>
      <c r="G291" s="60">
        <f t="shared" si="27"/>
        <v>1138</v>
      </c>
      <c r="H291" s="41">
        <v>569</v>
      </c>
      <c r="I291" s="41"/>
      <c r="J291" s="41"/>
      <c r="K291" s="41"/>
      <c r="L291" s="61">
        <f t="shared" si="28"/>
        <v>569</v>
      </c>
      <c r="M291" s="42">
        <f t="shared" si="26"/>
        <v>1707</v>
      </c>
      <c r="N291" s="41"/>
      <c r="O291" s="41">
        <f t="shared" si="29"/>
        <v>1707</v>
      </c>
    </row>
    <row r="292" spans="1:15" ht="16.5" x14ac:dyDescent="0.3">
      <c r="A292" s="70">
        <v>283</v>
      </c>
      <c r="B292" s="68" t="s">
        <v>490</v>
      </c>
      <c r="C292" s="41">
        <v>0</v>
      </c>
      <c r="D292" s="41">
        <v>0</v>
      </c>
      <c r="E292" s="41">
        <v>0</v>
      </c>
      <c r="F292" s="41">
        <v>0</v>
      </c>
      <c r="G292" s="60">
        <f t="shared" si="27"/>
        <v>0</v>
      </c>
      <c r="H292" s="41">
        <v>372</v>
      </c>
      <c r="I292" s="41">
        <v>250</v>
      </c>
      <c r="J292" s="41">
        <v>100</v>
      </c>
      <c r="K292" s="41">
        <v>250</v>
      </c>
      <c r="L292" s="61">
        <f t="shared" si="28"/>
        <v>972</v>
      </c>
      <c r="M292" s="42">
        <f t="shared" si="26"/>
        <v>972</v>
      </c>
      <c r="N292" s="41">
        <v>972</v>
      </c>
      <c r="O292" s="41">
        <f t="shared" si="29"/>
        <v>0</v>
      </c>
    </row>
    <row r="293" spans="1:15" ht="16.5" x14ac:dyDescent="0.3">
      <c r="A293" s="70">
        <v>284</v>
      </c>
      <c r="B293" s="68" t="s">
        <v>288</v>
      </c>
      <c r="C293" s="41">
        <v>0</v>
      </c>
      <c r="D293" s="41">
        <v>0</v>
      </c>
      <c r="E293" s="41">
        <v>0</v>
      </c>
      <c r="F293" s="41">
        <v>0</v>
      </c>
      <c r="G293" s="60">
        <f t="shared" si="27"/>
        <v>0</v>
      </c>
      <c r="H293" s="41">
        <v>110</v>
      </c>
      <c r="I293" s="41">
        <v>250</v>
      </c>
      <c r="J293" s="41">
        <v>100</v>
      </c>
      <c r="K293" s="41">
        <v>250</v>
      </c>
      <c r="L293" s="61">
        <f t="shared" si="28"/>
        <v>710</v>
      </c>
      <c r="M293" s="42">
        <f t="shared" si="26"/>
        <v>710</v>
      </c>
      <c r="N293" s="41">
        <v>500</v>
      </c>
      <c r="O293" s="41">
        <f t="shared" si="29"/>
        <v>210</v>
      </c>
    </row>
    <row r="294" spans="1:15" ht="16.5" x14ac:dyDescent="0.3">
      <c r="A294" s="70">
        <v>285</v>
      </c>
      <c r="B294" s="68" t="s">
        <v>289</v>
      </c>
      <c r="C294" s="41">
        <v>0</v>
      </c>
      <c r="D294" s="41">
        <v>0</v>
      </c>
      <c r="E294" s="41">
        <v>0</v>
      </c>
      <c r="F294" s="41">
        <v>0</v>
      </c>
      <c r="G294" s="60">
        <f t="shared" si="27"/>
        <v>0</v>
      </c>
      <c r="H294" s="41">
        <v>110</v>
      </c>
      <c r="I294" s="41">
        <v>250</v>
      </c>
      <c r="J294" s="41">
        <v>100</v>
      </c>
      <c r="K294" s="41">
        <v>250</v>
      </c>
      <c r="L294" s="61">
        <f t="shared" si="28"/>
        <v>710</v>
      </c>
      <c r="M294" s="42">
        <f t="shared" ref="M294:M346" si="30">SUM(G294,L294)</f>
        <v>710</v>
      </c>
      <c r="N294" s="41"/>
      <c r="O294" s="41">
        <f t="shared" si="29"/>
        <v>710</v>
      </c>
    </row>
    <row r="295" spans="1:15" ht="16.5" x14ac:dyDescent="0.3">
      <c r="A295" s="70">
        <v>286</v>
      </c>
      <c r="B295" s="68" t="s">
        <v>290</v>
      </c>
      <c r="C295" s="41">
        <v>0</v>
      </c>
      <c r="D295" s="41">
        <v>0</v>
      </c>
      <c r="E295" s="41">
        <v>0</v>
      </c>
      <c r="F295" s="41">
        <v>0</v>
      </c>
      <c r="G295" s="60">
        <f t="shared" si="27"/>
        <v>0</v>
      </c>
      <c r="H295" s="41">
        <v>110</v>
      </c>
      <c r="I295" s="41">
        <v>250</v>
      </c>
      <c r="J295" s="41">
        <v>100</v>
      </c>
      <c r="K295" s="41">
        <v>250</v>
      </c>
      <c r="L295" s="61">
        <f t="shared" si="28"/>
        <v>710</v>
      </c>
      <c r="M295" s="42">
        <f t="shared" si="30"/>
        <v>710</v>
      </c>
      <c r="N295" s="41">
        <v>710</v>
      </c>
      <c r="O295" s="41">
        <f t="shared" si="29"/>
        <v>0</v>
      </c>
    </row>
    <row r="296" spans="1:15" ht="16.5" x14ac:dyDescent="0.3">
      <c r="A296" s="70">
        <v>287</v>
      </c>
      <c r="B296" s="68" t="s">
        <v>477</v>
      </c>
      <c r="C296" s="41">
        <v>0</v>
      </c>
      <c r="D296" s="41">
        <v>0</v>
      </c>
      <c r="E296" s="41">
        <v>0</v>
      </c>
      <c r="F296" s="41">
        <v>500</v>
      </c>
      <c r="G296" s="60">
        <f t="shared" si="27"/>
        <v>500</v>
      </c>
      <c r="H296" s="41">
        <v>110</v>
      </c>
      <c r="I296" s="41">
        <v>250</v>
      </c>
      <c r="J296" s="41">
        <v>100</v>
      </c>
      <c r="K296" s="41">
        <v>250</v>
      </c>
      <c r="L296" s="61">
        <f t="shared" si="28"/>
        <v>710</v>
      </c>
      <c r="M296" s="42">
        <f t="shared" si="30"/>
        <v>1210</v>
      </c>
      <c r="N296" s="41">
        <v>80</v>
      </c>
      <c r="O296" s="41">
        <f t="shared" si="29"/>
        <v>1130</v>
      </c>
    </row>
    <row r="297" spans="1:15" ht="16.5" x14ac:dyDescent="0.3">
      <c r="A297" s="70">
        <v>288</v>
      </c>
      <c r="B297" s="68" t="s">
        <v>292</v>
      </c>
      <c r="C297" s="41">
        <v>0</v>
      </c>
      <c r="D297" s="41">
        <v>0</v>
      </c>
      <c r="E297" s="41">
        <v>0</v>
      </c>
      <c r="F297" s="41">
        <v>0</v>
      </c>
      <c r="G297" s="60">
        <f t="shared" si="27"/>
        <v>0</v>
      </c>
      <c r="H297" s="41">
        <v>150</v>
      </c>
      <c r="I297" s="41">
        <v>250</v>
      </c>
      <c r="J297" s="41">
        <v>100</v>
      </c>
      <c r="K297" s="41">
        <v>250</v>
      </c>
      <c r="L297" s="61">
        <f t="shared" si="28"/>
        <v>750</v>
      </c>
      <c r="M297" s="42">
        <f t="shared" si="30"/>
        <v>750</v>
      </c>
      <c r="N297" s="41">
        <v>750</v>
      </c>
      <c r="O297" s="41">
        <f t="shared" si="29"/>
        <v>0</v>
      </c>
    </row>
    <row r="298" spans="1:15" ht="16.5" x14ac:dyDescent="0.3">
      <c r="A298" s="70">
        <v>289</v>
      </c>
      <c r="B298" s="68" t="s">
        <v>291</v>
      </c>
      <c r="C298" s="41">
        <v>0</v>
      </c>
      <c r="D298" s="41">
        <v>0</v>
      </c>
      <c r="E298" s="41">
        <v>0</v>
      </c>
      <c r="F298" s="41">
        <v>0</v>
      </c>
      <c r="G298" s="60">
        <f>SUM(C298:F298)</f>
        <v>0</v>
      </c>
      <c r="H298" s="41">
        <v>437</v>
      </c>
      <c r="I298" s="41">
        <v>250</v>
      </c>
      <c r="J298" s="41">
        <v>100</v>
      </c>
      <c r="K298" s="41">
        <v>250</v>
      </c>
      <c r="L298" s="61">
        <f t="shared" si="28"/>
        <v>1037</v>
      </c>
      <c r="M298" s="42">
        <f t="shared" si="30"/>
        <v>1037</v>
      </c>
      <c r="N298" s="41">
        <v>787</v>
      </c>
      <c r="O298" s="41">
        <f t="shared" si="29"/>
        <v>250</v>
      </c>
    </row>
    <row r="299" spans="1:15" ht="16.5" x14ac:dyDescent="0.3">
      <c r="A299" s="70">
        <v>290</v>
      </c>
      <c r="B299" s="68" t="s">
        <v>293</v>
      </c>
      <c r="C299" s="41">
        <v>0</v>
      </c>
      <c r="D299" s="41">
        <v>0</v>
      </c>
      <c r="E299" s="41">
        <v>0</v>
      </c>
      <c r="F299" s="41">
        <v>0</v>
      </c>
      <c r="G299" s="60">
        <f t="shared" si="27"/>
        <v>0</v>
      </c>
      <c r="H299" s="41">
        <v>1938</v>
      </c>
      <c r="I299" s="41">
        <v>250</v>
      </c>
      <c r="J299" s="41">
        <v>100</v>
      </c>
      <c r="K299" s="41">
        <v>250</v>
      </c>
      <c r="L299" s="61">
        <f t="shared" si="28"/>
        <v>2538</v>
      </c>
      <c r="M299" s="42">
        <f t="shared" si="30"/>
        <v>2538</v>
      </c>
      <c r="N299" s="41">
        <v>2538</v>
      </c>
      <c r="O299" s="41">
        <f t="shared" si="29"/>
        <v>0</v>
      </c>
    </row>
    <row r="300" spans="1:15" ht="16.5" x14ac:dyDescent="0.3">
      <c r="A300" s="70">
        <v>291</v>
      </c>
      <c r="B300" s="68" t="s">
        <v>294</v>
      </c>
      <c r="C300" s="41">
        <v>0</v>
      </c>
      <c r="D300" s="41">
        <v>0</v>
      </c>
      <c r="E300" s="41">
        <v>0</v>
      </c>
      <c r="F300" s="41">
        <v>0</v>
      </c>
      <c r="G300" s="60">
        <f t="shared" si="27"/>
        <v>0</v>
      </c>
      <c r="H300" s="41">
        <v>349</v>
      </c>
      <c r="I300" s="41">
        <v>250</v>
      </c>
      <c r="J300" s="41">
        <v>100</v>
      </c>
      <c r="K300" s="41">
        <v>250</v>
      </c>
      <c r="L300" s="61">
        <f t="shared" si="28"/>
        <v>949</v>
      </c>
      <c r="M300" s="42">
        <f t="shared" si="30"/>
        <v>949</v>
      </c>
      <c r="N300" s="41">
        <v>949</v>
      </c>
      <c r="O300" s="41">
        <f t="shared" si="29"/>
        <v>0</v>
      </c>
    </row>
    <row r="301" spans="1:15" ht="16.5" x14ac:dyDescent="0.3">
      <c r="A301" s="70">
        <v>292</v>
      </c>
      <c r="B301" s="68" t="s">
        <v>295</v>
      </c>
      <c r="C301" s="41">
        <v>0</v>
      </c>
      <c r="D301" s="41">
        <v>0</v>
      </c>
      <c r="E301" s="41">
        <v>0</v>
      </c>
      <c r="F301" s="41">
        <v>0</v>
      </c>
      <c r="G301" s="60">
        <f t="shared" si="27"/>
        <v>0</v>
      </c>
      <c r="H301" s="41">
        <v>233</v>
      </c>
      <c r="I301" s="41">
        <v>250</v>
      </c>
      <c r="J301" s="41">
        <v>100</v>
      </c>
      <c r="K301" s="41">
        <v>250</v>
      </c>
      <c r="L301" s="61">
        <f t="shared" si="28"/>
        <v>833</v>
      </c>
      <c r="M301" s="42">
        <f t="shared" si="30"/>
        <v>833</v>
      </c>
      <c r="N301" s="41">
        <v>833</v>
      </c>
      <c r="O301" s="41">
        <f t="shared" si="29"/>
        <v>0</v>
      </c>
    </row>
    <row r="302" spans="1:15" ht="16.5" x14ac:dyDescent="0.3">
      <c r="A302" s="70">
        <v>293</v>
      </c>
      <c r="B302" s="68" t="s">
        <v>296</v>
      </c>
      <c r="C302" s="41">
        <v>0</v>
      </c>
      <c r="D302" s="41">
        <v>0</v>
      </c>
      <c r="E302" s="41">
        <v>0</v>
      </c>
      <c r="F302" s="41">
        <v>0</v>
      </c>
      <c r="G302" s="60">
        <f t="shared" si="27"/>
        <v>0</v>
      </c>
      <c r="H302" s="41">
        <v>492</v>
      </c>
      <c r="I302" s="41">
        <v>250</v>
      </c>
      <c r="J302" s="41">
        <v>100</v>
      </c>
      <c r="K302" s="41">
        <v>250</v>
      </c>
      <c r="L302" s="61">
        <f t="shared" si="28"/>
        <v>1092</v>
      </c>
      <c r="M302" s="42">
        <f t="shared" si="30"/>
        <v>1092</v>
      </c>
      <c r="N302" s="41">
        <v>1092</v>
      </c>
      <c r="O302" s="41">
        <f t="shared" si="29"/>
        <v>0</v>
      </c>
    </row>
    <row r="303" spans="1:15" ht="16.5" x14ac:dyDescent="0.3">
      <c r="A303" s="70">
        <v>294</v>
      </c>
      <c r="B303" s="68" t="s">
        <v>445</v>
      </c>
      <c r="C303" s="41">
        <v>0</v>
      </c>
      <c r="D303" s="41">
        <v>0</v>
      </c>
      <c r="E303" s="41">
        <v>0</v>
      </c>
      <c r="F303" s="41">
        <v>0</v>
      </c>
      <c r="G303" s="60">
        <f t="shared" si="27"/>
        <v>0</v>
      </c>
      <c r="H303" s="41">
        <v>394</v>
      </c>
      <c r="I303" s="41">
        <v>250</v>
      </c>
      <c r="J303" s="41">
        <v>100</v>
      </c>
      <c r="K303" s="41">
        <v>250</v>
      </c>
      <c r="L303" s="61">
        <f t="shared" si="28"/>
        <v>994</v>
      </c>
      <c r="M303" s="42">
        <f t="shared" si="30"/>
        <v>994</v>
      </c>
      <c r="N303" s="41">
        <v>994</v>
      </c>
      <c r="O303" s="41">
        <f t="shared" si="29"/>
        <v>0</v>
      </c>
    </row>
    <row r="304" spans="1:15" ht="16.5" x14ac:dyDescent="0.3">
      <c r="A304" s="70">
        <v>295</v>
      </c>
      <c r="B304" s="68" t="s">
        <v>297</v>
      </c>
      <c r="C304" s="41">
        <v>0</v>
      </c>
      <c r="D304" s="41">
        <v>0</v>
      </c>
      <c r="E304" s="41">
        <v>0</v>
      </c>
      <c r="F304" s="41">
        <v>0</v>
      </c>
      <c r="G304" s="60">
        <f t="shared" si="27"/>
        <v>0</v>
      </c>
      <c r="H304" s="41">
        <v>478</v>
      </c>
      <c r="I304" s="41">
        <v>250</v>
      </c>
      <c r="J304" s="41">
        <v>100</v>
      </c>
      <c r="K304" s="41">
        <v>250</v>
      </c>
      <c r="L304" s="61">
        <f t="shared" si="28"/>
        <v>1078</v>
      </c>
      <c r="M304" s="42">
        <f t="shared" si="30"/>
        <v>1078</v>
      </c>
      <c r="N304" s="41">
        <v>1078</v>
      </c>
      <c r="O304" s="41">
        <f t="shared" si="29"/>
        <v>0</v>
      </c>
    </row>
    <row r="305" spans="1:15" ht="16.5" x14ac:dyDescent="0.3">
      <c r="A305" s="70">
        <v>296</v>
      </c>
      <c r="B305" s="68" t="s">
        <v>298</v>
      </c>
      <c r="C305" s="41">
        <v>0</v>
      </c>
      <c r="D305" s="41">
        <v>0</v>
      </c>
      <c r="E305" s="41">
        <v>0</v>
      </c>
      <c r="F305" s="41">
        <v>0</v>
      </c>
      <c r="G305" s="60">
        <f t="shared" si="27"/>
        <v>0</v>
      </c>
      <c r="H305" s="41">
        <v>478</v>
      </c>
      <c r="I305" s="41">
        <v>250</v>
      </c>
      <c r="J305" s="41">
        <v>100</v>
      </c>
      <c r="K305" s="41">
        <v>250</v>
      </c>
      <c r="L305" s="61">
        <f t="shared" si="28"/>
        <v>1078</v>
      </c>
      <c r="M305" s="42">
        <f t="shared" si="30"/>
        <v>1078</v>
      </c>
      <c r="N305" s="41">
        <v>528</v>
      </c>
      <c r="O305" s="41">
        <f t="shared" si="29"/>
        <v>550</v>
      </c>
    </row>
    <row r="306" spans="1:15" ht="16.5" x14ac:dyDescent="0.3">
      <c r="A306" s="70">
        <v>297</v>
      </c>
      <c r="B306" s="68" t="s">
        <v>299</v>
      </c>
      <c r="C306" s="41">
        <v>0</v>
      </c>
      <c r="D306" s="41">
        <v>0</v>
      </c>
      <c r="E306" s="41">
        <v>0</v>
      </c>
      <c r="F306" s="41">
        <v>0</v>
      </c>
      <c r="G306" s="60">
        <f t="shared" si="27"/>
        <v>0</v>
      </c>
      <c r="H306" s="41">
        <v>1312</v>
      </c>
      <c r="I306" s="41">
        <v>250</v>
      </c>
      <c r="J306" s="41">
        <v>100</v>
      </c>
      <c r="K306" s="41">
        <v>250</v>
      </c>
      <c r="L306" s="61">
        <f t="shared" si="28"/>
        <v>1912</v>
      </c>
      <c r="M306" s="42">
        <f t="shared" si="30"/>
        <v>1912</v>
      </c>
      <c r="N306" s="41">
        <v>1912</v>
      </c>
      <c r="O306" s="41">
        <f t="shared" si="29"/>
        <v>0</v>
      </c>
    </row>
    <row r="307" spans="1:15" ht="16.5" x14ac:dyDescent="0.3">
      <c r="A307" s="70">
        <v>298</v>
      </c>
      <c r="B307" s="68" t="s">
        <v>300</v>
      </c>
      <c r="C307" s="41">
        <v>0</v>
      </c>
      <c r="D307" s="41">
        <v>0</v>
      </c>
      <c r="E307" s="41">
        <v>0</v>
      </c>
      <c r="F307" s="41">
        <v>0</v>
      </c>
      <c r="G307" s="60">
        <f t="shared" si="27"/>
        <v>0</v>
      </c>
      <c r="H307" s="41">
        <v>328</v>
      </c>
      <c r="I307" s="41">
        <v>250</v>
      </c>
      <c r="J307" s="41">
        <v>100</v>
      </c>
      <c r="K307" s="41">
        <v>250</v>
      </c>
      <c r="L307" s="61">
        <f t="shared" si="28"/>
        <v>928</v>
      </c>
      <c r="M307" s="42">
        <f t="shared" si="30"/>
        <v>928</v>
      </c>
      <c r="N307" s="41">
        <v>928</v>
      </c>
      <c r="O307" s="41">
        <f t="shared" si="29"/>
        <v>0</v>
      </c>
    </row>
    <row r="308" spans="1:15" ht="16.5" x14ac:dyDescent="0.3">
      <c r="A308" s="70">
        <v>299</v>
      </c>
      <c r="B308" s="68" t="s">
        <v>301</v>
      </c>
      <c r="C308" s="41">
        <v>0</v>
      </c>
      <c r="D308" s="41">
        <v>0</v>
      </c>
      <c r="E308" s="41">
        <v>0</v>
      </c>
      <c r="F308" s="41">
        <v>0</v>
      </c>
      <c r="G308" s="60">
        <f t="shared" si="27"/>
        <v>0</v>
      </c>
      <c r="H308" s="41">
        <v>680</v>
      </c>
      <c r="I308" s="41">
        <v>250</v>
      </c>
      <c r="J308" s="41">
        <v>100</v>
      </c>
      <c r="K308" s="41">
        <v>250</v>
      </c>
      <c r="L308" s="61">
        <f t="shared" si="28"/>
        <v>1280</v>
      </c>
      <c r="M308" s="42">
        <f t="shared" si="30"/>
        <v>1280</v>
      </c>
      <c r="N308" s="41">
        <v>1280</v>
      </c>
      <c r="O308" s="41">
        <f t="shared" si="29"/>
        <v>0</v>
      </c>
    </row>
    <row r="309" spans="1:15" ht="16.5" x14ac:dyDescent="0.3">
      <c r="A309" s="70">
        <v>300</v>
      </c>
      <c r="B309" s="68" t="s">
        <v>302</v>
      </c>
      <c r="C309" s="41">
        <v>0</v>
      </c>
      <c r="D309" s="41">
        <v>0</v>
      </c>
      <c r="E309" s="41">
        <v>0</v>
      </c>
      <c r="F309" s="41">
        <v>0</v>
      </c>
      <c r="G309" s="60">
        <f t="shared" ref="G309:G361" si="31">SUM(C309:F309)</f>
        <v>0</v>
      </c>
      <c r="H309" s="41">
        <v>347</v>
      </c>
      <c r="I309" s="41">
        <v>250</v>
      </c>
      <c r="J309" s="41">
        <v>100</v>
      </c>
      <c r="K309" s="41">
        <v>250</v>
      </c>
      <c r="L309" s="61">
        <f t="shared" si="28"/>
        <v>947</v>
      </c>
      <c r="M309" s="42">
        <f t="shared" si="30"/>
        <v>947</v>
      </c>
      <c r="N309" s="41">
        <v>697</v>
      </c>
      <c r="O309" s="41">
        <f t="shared" si="29"/>
        <v>250</v>
      </c>
    </row>
    <row r="310" spans="1:15" ht="16.5" x14ac:dyDescent="0.3">
      <c r="A310" s="70">
        <v>301</v>
      </c>
      <c r="B310" s="68" t="s">
        <v>303</v>
      </c>
      <c r="C310" s="41">
        <v>0</v>
      </c>
      <c r="D310" s="41">
        <v>150</v>
      </c>
      <c r="E310" s="41">
        <v>200</v>
      </c>
      <c r="F310" s="41">
        <v>0</v>
      </c>
      <c r="G310" s="60">
        <f t="shared" si="31"/>
        <v>350</v>
      </c>
      <c r="H310" s="41">
        <v>245</v>
      </c>
      <c r="I310" s="41">
        <v>250</v>
      </c>
      <c r="J310" s="41">
        <v>100</v>
      </c>
      <c r="K310" s="41">
        <v>250</v>
      </c>
      <c r="L310" s="61">
        <f t="shared" si="28"/>
        <v>845</v>
      </c>
      <c r="M310" s="42">
        <f t="shared" si="30"/>
        <v>1195</v>
      </c>
      <c r="N310" s="41">
        <v>0</v>
      </c>
      <c r="O310" s="41">
        <f t="shared" si="29"/>
        <v>1195</v>
      </c>
    </row>
    <row r="311" spans="1:15" ht="16.5" x14ac:dyDescent="0.3">
      <c r="A311" s="70">
        <v>302</v>
      </c>
      <c r="B311" s="68" t="s">
        <v>304</v>
      </c>
      <c r="C311" s="41">
        <v>0</v>
      </c>
      <c r="D311" s="41">
        <v>0</v>
      </c>
      <c r="E311" s="41">
        <v>0</v>
      </c>
      <c r="F311" s="41">
        <v>0</v>
      </c>
      <c r="G311" s="60">
        <f t="shared" si="31"/>
        <v>0</v>
      </c>
      <c r="H311" s="41">
        <v>252</v>
      </c>
      <c r="I311" s="41">
        <v>250</v>
      </c>
      <c r="J311" s="41">
        <v>100</v>
      </c>
      <c r="K311" s="41">
        <v>250</v>
      </c>
      <c r="L311" s="61">
        <f t="shared" si="28"/>
        <v>852</v>
      </c>
      <c r="M311" s="42">
        <f t="shared" si="30"/>
        <v>852</v>
      </c>
      <c r="N311" s="41">
        <v>0</v>
      </c>
      <c r="O311" s="41">
        <f t="shared" si="29"/>
        <v>852</v>
      </c>
    </row>
    <row r="312" spans="1:15" ht="16.5" x14ac:dyDescent="0.3">
      <c r="A312" s="70">
        <v>303</v>
      </c>
      <c r="B312" s="68" t="s">
        <v>305</v>
      </c>
      <c r="C312" s="41">
        <v>13</v>
      </c>
      <c r="D312" s="41">
        <v>0</v>
      </c>
      <c r="E312" s="41">
        <v>0</v>
      </c>
      <c r="F312" s="41">
        <v>613</v>
      </c>
      <c r="G312" s="60">
        <f t="shared" si="31"/>
        <v>626</v>
      </c>
      <c r="H312" s="41">
        <v>163</v>
      </c>
      <c r="I312" s="41">
        <v>250</v>
      </c>
      <c r="J312" s="41">
        <v>100</v>
      </c>
      <c r="K312" s="41">
        <v>250</v>
      </c>
      <c r="L312" s="61">
        <f t="shared" si="28"/>
        <v>763</v>
      </c>
      <c r="M312" s="42">
        <f t="shared" si="30"/>
        <v>1389</v>
      </c>
      <c r="N312" s="41">
        <v>0</v>
      </c>
      <c r="O312" s="41">
        <f t="shared" si="29"/>
        <v>1389</v>
      </c>
    </row>
    <row r="313" spans="1:15" ht="16.5" x14ac:dyDescent="0.3">
      <c r="A313" s="70">
        <v>304</v>
      </c>
      <c r="B313" s="68" t="s">
        <v>306</v>
      </c>
      <c r="C313" s="41">
        <v>1278</v>
      </c>
      <c r="D313" s="41">
        <v>750</v>
      </c>
      <c r="E313" s="41">
        <v>450</v>
      </c>
      <c r="F313" s="41">
        <v>1250</v>
      </c>
      <c r="G313" s="60">
        <f t="shared" si="31"/>
        <v>3728</v>
      </c>
      <c r="H313" s="41">
        <v>299</v>
      </c>
      <c r="I313" s="41">
        <v>250</v>
      </c>
      <c r="J313" s="41">
        <v>100</v>
      </c>
      <c r="K313" s="41">
        <v>250</v>
      </c>
      <c r="L313" s="61">
        <f t="shared" si="28"/>
        <v>899</v>
      </c>
      <c r="M313" s="42">
        <f t="shared" si="30"/>
        <v>4627</v>
      </c>
      <c r="N313" s="41"/>
      <c r="O313" s="41">
        <f t="shared" si="29"/>
        <v>4627</v>
      </c>
    </row>
    <row r="314" spans="1:15" ht="16.5" x14ac:dyDescent="0.3">
      <c r="A314" s="70">
        <v>305</v>
      </c>
      <c r="B314" s="68" t="s">
        <v>308</v>
      </c>
      <c r="C314" s="41">
        <v>0</v>
      </c>
      <c r="D314" s="41">
        <v>0</v>
      </c>
      <c r="E314" s="41">
        <v>0</v>
      </c>
      <c r="F314" s="41">
        <v>0</v>
      </c>
      <c r="G314" s="60">
        <f t="shared" si="31"/>
        <v>0</v>
      </c>
      <c r="H314" s="41">
        <v>557</v>
      </c>
      <c r="I314" s="41">
        <v>250</v>
      </c>
      <c r="J314" s="41">
        <v>100</v>
      </c>
      <c r="K314" s="41">
        <v>250</v>
      </c>
      <c r="L314" s="61">
        <f t="shared" si="28"/>
        <v>1157</v>
      </c>
      <c r="M314" s="42">
        <f>SUM(G314,L314)</f>
        <v>1157</v>
      </c>
      <c r="N314" s="41">
        <v>0</v>
      </c>
      <c r="O314" s="41">
        <f>SUM(M314-N314)</f>
        <v>1157</v>
      </c>
    </row>
    <row r="315" spans="1:15" ht="16.5" x14ac:dyDescent="0.3">
      <c r="A315" s="70">
        <v>306</v>
      </c>
      <c r="B315" s="68" t="s">
        <v>309</v>
      </c>
      <c r="C315" s="41">
        <v>0</v>
      </c>
      <c r="D315" s="41">
        <v>0</v>
      </c>
      <c r="E315" s="41">
        <v>0</v>
      </c>
      <c r="F315" s="41">
        <v>0</v>
      </c>
      <c r="G315" s="60">
        <f t="shared" si="31"/>
        <v>0</v>
      </c>
      <c r="H315" s="41">
        <v>294</v>
      </c>
      <c r="I315" s="41">
        <v>250</v>
      </c>
      <c r="J315" s="41">
        <v>100</v>
      </c>
      <c r="K315" s="41">
        <v>250</v>
      </c>
      <c r="L315" s="61">
        <f t="shared" si="28"/>
        <v>894</v>
      </c>
      <c r="M315" s="42">
        <f t="shared" si="30"/>
        <v>894</v>
      </c>
      <c r="N315" s="41">
        <v>894</v>
      </c>
      <c r="O315" s="41">
        <f t="shared" si="29"/>
        <v>0</v>
      </c>
    </row>
    <row r="316" spans="1:15" ht="16.5" x14ac:dyDescent="0.3">
      <c r="A316" s="70">
        <v>307</v>
      </c>
      <c r="B316" s="68" t="s">
        <v>310</v>
      </c>
      <c r="C316" s="41">
        <v>0</v>
      </c>
      <c r="D316" s="41">
        <v>0</v>
      </c>
      <c r="E316" s="41">
        <v>0</v>
      </c>
      <c r="F316" s="41">
        <v>0</v>
      </c>
      <c r="G316" s="60">
        <f t="shared" si="31"/>
        <v>0</v>
      </c>
      <c r="H316" s="41">
        <v>386</v>
      </c>
      <c r="I316" s="41">
        <v>250</v>
      </c>
      <c r="J316" s="41">
        <v>100</v>
      </c>
      <c r="K316" s="41">
        <v>250</v>
      </c>
      <c r="L316" s="61">
        <f t="shared" si="28"/>
        <v>986</v>
      </c>
      <c r="M316" s="42">
        <f t="shared" si="30"/>
        <v>986</v>
      </c>
      <c r="N316" s="41">
        <v>500</v>
      </c>
      <c r="O316" s="41">
        <f t="shared" si="29"/>
        <v>486</v>
      </c>
    </row>
    <row r="317" spans="1:15" ht="16.5" x14ac:dyDescent="0.3">
      <c r="A317" s="70">
        <v>308</v>
      </c>
      <c r="B317" s="68" t="s">
        <v>311</v>
      </c>
      <c r="C317" s="41">
        <v>908</v>
      </c>
      <c r="D317" s="41">
        <v>600</v>
      </c>
      <c r="E317" s="41">
        <v>300</v>
      </c>
      <c r="F317" s="41">
        <v>0</v>
      </c>
      <c r="G317" s="60">
        <f t="shared" si="31"/>
        <v>1808</v>
      </c>
      <c r="H317" s="41">
        <v>766</v>
      </c>
      <c r="I317" s="41">
        <v>250</v>
      </c>
      <c r="J317" s="41">
        <v>100</v>
      </c>
      <c r="K317" s="41">
        <v>250</v>
      </c>
      <c r="L317" s="61">
        <f t="shared" si="28"/>
        <v>1366</v>
      </c>
      <c r="M317" s="42">
        <f t="shared" si="30"/>
        <v>3174</v>
      </c>
      <c r="N317" s="41">
        <v>250</v>
      </c>
      <c r="O317" s="41">
        <f t="shared" si="29"/>
        <v>2924</v>
      </c>
    </row>
    <row r="318" spans="1:15" ht="16.5" x14ac:dyDescent="0.3">
      <c r="A318" s="70">
        <v>309</v>
      </c>
      <c r="B318" s="68" t="s">
        <v>312</v>
      </c>
      <c r="C318" s="41">
        <v>0</v>
      </c>
      <c r="D318" s="41">
        <v>0</v>
      </c>
      <c r="E318" s="41">
        <v>0</v>
      </c>
      <c r="F318" s="41">
        <v>0</v>
      </c>
      <c r="G318" s="60">
        <f t="shared" si="31"/>
        <v>0</v>
      </c>
      <c r="H318" s="41">
        <v>1049</v>
      </c>
      <c r="I318" s="41">
        <v>250</v>
      </c>
      <c r="J318" s="41">
        <v>100</v>
      </c>
      <c r="K318" s="41">
        <v>250</v>
      </c>
      <c r="L318" s="61">
        <f t="shared" si="28"/>
        <v>1649</v>
      </c>
      <c r="M318" s="42">
        <f t="shared" si="30"/>
        <v>1649</v>
      </c>
      <c r="N318" s="41">
        <v>700</v>
      </c>
      <c r="O318" s="41">
        <f t="shared" si="29"/>
        <v>949</v>
      </c>
    </row>
    <row r="319" spans="1:15" ht="16.5" x14ac:dyDescent="0.3">
      <c r="A319" s="70">
        <v>310</v>
      </c>
      <c r="B319" s="68" t="s">
        <v>313</v>
      </c>
      <c r="C319" s="41">
        <v>0</v>
      </c>
      <c r="D319" s="41">
        <v>0</v>
      </c>
      <c r="E319" s="41">
        <v>0</v>
      </c>
      <c r="F319" s="41">
        <v>0</v>
      </c>
      <c r="G319" s="60">
        <f t="shared" si="31"/>
        <v>0</v>
      </c>
      <c r="H319" s="41">
        <v>617</v>
      </c>
      <c r="I319" s="41">
        <v>250</v>
      </c>
      <c r="J319" s="41">
        <v>100</v>
      </c>
      <c r="K319" s="41">
        <v>250</v>
      </c>
      <c r="L319" s="61">
        <f t="shared" si="28"/>
        <v>1217</v>
      </c>
      <c r="M319" s="42">
        <f t="shared" si="30"/>
        <v>1217</v>
      </c>
      <c r="N319" s="41">
        <v>1217</v>
      </c>
      <c r="O319" s="41">
        <f t="shared" si="29"/>
        <v>0</v>
      </c>
    </row>
    <row r="320" spans="1:15" ht="16.5" x14ac:dyDescent="0.3">
      <c r="A320" s="70">
        <v>311</v>
      </c>
      <c r="B320" s="68" t="s">
        <v>314</v>
      </c>
      <c r="C320" s="41">
        <v>0</v>
      </c>
      <c r="D320" s="41">
        <v>0</v>
      </c>
      <c r="E320" s="41">
        <v>0</v>
      </c>
      <c r="F320" s="41">
        <v>0</v>
      </c>
      <c r="G320" s="60">
        <f t="shared" si="31"/>
        <v>0</v>
      </c>
      <c r="H320" s="41">
        <v>152</v>
      </c>
      <c r="I320" s="41">
        <v>250</v>
      </c>
      <c r="J320" s="41">
        <v>100</v>
      </c>
      <c r="K320" s="41">
        <v>250</v>
      </c>
      <c r="L320" s="61">
        <f t="shared" si="28"/>
        <v>752</v>
      </c>
      <c r="M320" s="42">
        <f t="shared" si="30"/>
        <v>752</v>
      </c>
      <c r="N320" s="41">
        <v>752</v>
      </c>
      <c r="O320" s="41">
        <f t="shared" si="29"/>
        <v>0</v>
      </c>
    </row>
    <row r="321" spans="1:15" ht="16.5" x14ac:dyDescent="0.3">
      <c r="A321" s="70">
        <v>312</v>
      </c>
      <c r="B321" s="68" t="s">
        <v>478</v>
      </c>
      <c r="C321" s="41">
        <v>0</v>
      </c>
      <c r="D321" s="41">
        <v>0</v>
      </c>
      <c r="E321" s="41">
        <v>0</v>
      </c>
      <c r="F321" s="41">
        <v>0</v>
      </c>
      <c r="G321" s="60">
        <f t="shared" si="31"/>
        <v>0</v>
      </c>
      <c r="H321" s="41">
        <v>585</v>
      </c>
      <c r="I321" s="41">
        <v>250</v>
      </c>
      <c r="J321" s="41">
        <v>100</v>
      </c>
      <c r="K321" s="41">
        <v>250</v>
      </c>
      <c r="L321" s="61">
        <f t="shared" si="28"/>
        <v>1185</v>
      </c>
      <c r="M321" s="42">
        <f t="shared" si="30"/>
        <v>1185</v>
      </c>
      <c r="N321" s="41">
        <v>750</v>
      </c>
      <c r="O321" s="41">
        <f t="shared" si="29"/>
        <v>435</v>
      </c>
    </row>
    <row r="322" spans="1:15" ht="16.5" x14ac:dyDescent="0.3">
      <c r="A322" s="70">
        <v>313</v>
      </c>
      <c r="B322" s="68" t="s">
        <v>315</v>
      </c>
      <c r="C322" s="41">
        <v>0</v>
      </c>
      <c r="D322" s="41">
        <v>0</v>
      </c>
      <c r="E322" s="41">
        <v>0</v>
      </c>
      <c r="F322" s="41">
        <v>0</v>
      </c>
      <c r="G322" s="60">
        <f t="shared" si="31"/>
        <v>0</v>
      </c>
      <c r="H322" s="41">
        <v>386</v>
      </c>
      <c r="I322" s="41">
        <v>250</v>
      </c>
      <c r="J322" s="41">
        <v>100</v>
      </c>
      <c r="K322" s="41">
        <v>250</v>
      </c>
      <c r="L322" s="61">
        <f t="shared" si="28"/>
        <v>986</v>
      </c>
      <c r="M322" s="42">
        <f t="shared" si="30"/>
        <v>986</v>
      </c>
      <c r="N322" s="41">
        <v>986</v>
      </c>
      <c r="O322" s="41">
        <f t="shared" si="29"/>
        <v>0</v>
      </c>
    </row>
    <row r="323" spans="1:15" ht="16.5" x14ac:dyDescent="0.3">
      <c r="A323" s="70">
        <v>314</v>
      </c>
      <c r="B323" s="68" t="s">
        <v>316</v>
      </c>
      <c r="C323" s="41">
        <v>0</v>
      </c>
      <c r="D323" s="41">
        <v>0</v>
      </c>
      <c r="E323" s="41">
        <v>0</v>
      </c>
      <c r="F323" s="41">
        <v>0</v>
      </c>
      <c r="G323" s="60">
        <f t="shared" si="31"/>
        <v>0</v>
      </c>
      <c r="H323" s="41">
        <v>386</v>
      </c>
      <c r="I323" s="41">
        <v>250</v>
      </c>
      <c r="J323" s="41">
        <v>100</v>
      </c>
      <c r="K323" s="41">
        <v>250</v>
      </c>
      <c r="L323" s="61">
        <f t="shared" si="28"/>
        <v>986</v>
      </c>
      <c r="M323" s="42">
        <f t="shared" si="30"/>
        <v>986</v>
      </c>
      <c r="N323" s="41">
        <v>986</v>
      </c>
      <c r="O323" s="41">
        <f t="shared" si="29"/>
        <v>0</v>
      </c>
    </row>
    <row r="324" spans="1:15" ht="16.5" x14ac:dyDescent="0.3">
      <c r="A324" s="70">
        <v>315</v>
      </c>
      <c r="B324" s="68" t="s">
        <v>317</v>
      </c>
      <c r="C324" s="41">
        <v>0</v>
      </c>
      <c r="D324" s="41">
        <v>0</v>
      </c>
      <c r="E324" s="41">
        <v>0</v>
      </c>
      <c r="F324" s="41">
        <v>0</v>
      </c>
      <c r="G324" s="60">
        <f t="shared" si="31"/>
        <v>0</v>
      </c>
      <c r="H324" s="41">
        <v>1094</v>
      </c>
      <c r="I324" s="41">
        <v>250</v>
      </c>
      <c r="J324" s="41">
        <v>100</v>
      </c>
      <c r="K324" s="41">
        <v>250</v>
      </c>
      <c r="L324" s="61">
        <f t="shared" ref="L324:L377" si="32">SUM(H324:K324)</f>
        <v>1694</v>
      </c>
      <c r="M324" s="42">
        <f t="shared" si="30"/>
        <v>1694</v>
      </c>
      <c r="N324" s="41"/>
      <c r="O324" s="41">
        <f t="shared" si="29"/>
        <v>1694</v>
      </c>
    </row>
    <row r="325" spans="1:15" ht="16.5" x14ac:dyDescent="0.3">
      <c r="A325" s="70">
        <v>316</v>
      </c>
      <c r="B325" s="68" t="s">
        <v>319</v>
      </c>
      <c r="C325" s="41">
        <v>0</v>
      </c>
      <c r="D325" s="41">
        <v>0</v>
      </c>
      <c r="E325" s="41">
        <v>0</v>
      </c>
      <c r="F325" s="41">
        <v>0</v>
      </c>
      <c r="G325" s="60">
        <f t="shared" si="31"/>
        <v>0</v>
      </c>
      <c r="H325" s="41">
        <v>44</v>
      </c>
      <c r="I325" s="41">
        <v>250</v>
      </c>
      <c r="J325" s="41">
        <v>100</v>
      </c>
      <c r="K325" s="41">
        <v>250</v>
      </c>
      <c r="L325" s="61">
        <f t="shared" si="32"/>
        <v>644</v>
      </c>
      <c r="M325" s="42">
        <f t="shared" si="30"/>
        <v>644</v>
      </c>
      <c r="N325" s="41">
        <v>644</v>
      </c>
      <c r="O325" s="41">
        <f t="shared" si="29"/>
        <v>0</v>
      </c>
    </row>
    <row r="326" spans="1:15" ht="16.5" x14ac:dyDescent="0.3">
      <c r="A326" s="70">
        <v>317</v>
      </c>
      <c r="B326" s="68" t="s">
        <v>318</v>
      </c>
      <c r="C326" s="41">
        <v>0</v>
      </c>
      <c r="D326" s="41">
        <v>0</v>
      </c>
      <c r="E326" s="41">
        <v>0</v>
      </c>
      <c r="F326" s="41">
        <v>0</v>
      </c>
      <c r="G326" s="60">
        <f t="shared" si="31"/>
        <v>0</v>
      </c>
      <c r="H326" s="41">
        <v>521</v>
      </c>
      <c r="I326" s="41">
        <v>250</v>
      </c>
      <c r="J326" s="41">
        <v>100</v>
      </c>
      <c r="K326" s="41">
        <v>250</v>
      </c>
      <c r="L326" s="61">
        <f t="shared" si="32"/>
        <v>1121</v>
      </c>
      <c r="M326" s="42">
        <f t="shared" si="30"/>
        <v>1121</v>
      </c>
      <c r="N326" s="41">
        <v>1121</v>
      </c>
      <c r="O326" s="41">
        <f t="shared" si="29"/>
        <v>0</v>
      </c>
    </row>
    <row r="327" spans="1:15" ht="16.5" x14ac:dyDescent="0.3">
      <c r="A327" s="70">
        <v>318</v>
      </c>
      <c r="B327" s="68" t="s">
        <v>320</v>
      </c>
      <c r="C327" s="41">
        <v>0</v>
      </c>
      <c r="D327" s="41">
        <v>0</v>
      </c>
      <c r="E327" s="41">
        <v>0</v>
      </c>
      <c r="F327" s="41">
        <v>0</v>
      </c>
      <c r="G327" s="60">
        <f t="shared" si="31"/>
        <v>0</v>
      </c>
      <c r="H327" s="41">
        <v>577</v>
      </c>
      <c r="I327" s="41">
        <v>250</v>
      </c>
      <c r="J327" s="41">
        <v>100</v>
      </c>
      <c r="K327" s="41">
        <v>250</v>
      </c>
      <c r="L327" s="61">
        <f t="shared" si="32"/>
        <v>1177</v>
      </c>
      <c r="M327" s="42">
        <f t="shared" si="30"/>
        <v>1177</v>
      </c>
      <c r="N327" s="41">
        <v>1177</v>
      </c>
      <c r="O327" s="41">
        <f t="shared" si="29"/>
        <v>0</v>
      </c>
    </row>
    <row r="328" spans="1:15" ht="16.5" x14ac:dyDescent="0.3">
      <c r="A328" s="70">
        <v>319</v>
      </c>
      <c r="B328" s="68" t="s">
        <v>321</v>
      </c>
      <c r="C328" s="41">
        <v>0</v>
      </c>
      <c r="D328" s="41">
        <v>0</v>
      </c>
      <c r="E328" s="41">
        <v>0</v>
      </c>
      <c r="F328" s="41">
        <v>0</v>
      </c>
      <c r="G328" s="60">
        <f t="shared" si="31"/>
        <v>0</v>
      </c>
      <c r="H328" s="41">
        <v>729</v>
      </c>
      <c r="I328" s="41">
        <v>250</v>
      </c>
      <c r="J328" s="41">
        <v>100</v>
      </c>
      <c r="K328" s="41">
        <v>250</v>
      </c>
      <c r="L328" s="61">
        <f t="shared" si="32"/>
        <v>1329</v>
      </c>
      <c r="M328" s="42">
        <f t="shared" si="30"/>
        <v>1329</v>
      </c>
      <c r="N328" s="41">
        <v>1329</v>
      </c>
      <c r="O328" s="41">
        <f t="shared" si="29"/>
        <v>0</v>
      </c>
    </row>
    <row r="329" spans="1:15" ht="16.5" x14ac:dyDescent="0.3">
      <c r="A329" s="70">
        <v>320</v>
      </c>
      <c r="B329" s="68" t="s">
        <v>322</v>
      </c>
      <c r="C329" s="41">
        <v>0</v>
      </c>
      <c r="D329" s="41">
        <v>0</v>
      </c>
      <c r="E329" s="41">
        <v>0</v>
      </c>
      <c r="F329" s="41">
        <v>0</v>
      </c>
      <c r="G329" s="60">
        <f t="shared" si="31"/>
        <v>0</v>
      </c>
      <c r="H329" s="41">
        <v>674</v>
      </c>
      <c r="I329" s="41">
        <v>250</v>
      </c>
      <c r="J329" s="41">
        <v>100</v>
      </c>
      <c r="K329" s="41">
        <v>250</v>
      </c>
      <c r="L329" s="61">
        <f t="shared" si="32"/>
        <v>1274</v>
      </c>
      <c r="M329" s="42">
        <f t="shared" si="30"/>
        <v>1274</v>
      </c>
      <c r="N329" s="41">
        <v>1274</v>
      </c>
      <c r="O329" s="41">
        <f t="shared" si="29"/>
        <v>0</v>
      </c>
    </row>
    <row r="330" spans="1:15" ht="16.5" x14ac:dyDescent="0.3">
      <c r="A330" s="70">
        <v>321</v>
      </c>
      <c r="B330" s="68" t="s">
        <v>285</v>
      </c>
      <c r="C330" s="41">
        <v>0</v>
      </c>
      <c r="D330" s="41">
        <v>0</v>
      </c>
      <c r="E330" s="41">
        <v>0</v>
      </c>
      <c r="F330" s="41">
        <v>0</v>
      </c>
      <c r="G330" s="60">
        <f t="shared" si="31"/>
        <v>0</v>
      </c>
      <c r="H330" s="41">
        <v>2312</v>
      </c>
      <c r="I330" s="41">
        <v>250</v>
      </c>
      <c r="J330" s="41">
        <v>100</v>
      </c>
      <c r="K330" s="41">
        <v>250</v>
      </c>
      <c r="L330" s="61">
        <f t="shared" si="32"/>
        <v>2912</v>
      </c>
      <c r="M330" s="42">
        <f t="shared" si="30"/>
        <v>2912</v>
      </c>
      <c r="N330" s="41"/>
      <c r="O330" s="41">
        <f t="shared" si="29"/>
        <v>2912</v>
      </c>
    </row>
    <row r="331" spans="1:15" ht="16.5" x14ac:dyDescent="0.3">
      <c r="A331" s="70">
        <v>322</v>
      </c>
      <c r="B331" s="68" t="s">
        <v>323</v>
      </c>
      <c r="C331" s="41">
        <v>2088</v>
      </c>
      <c r="D331" s="41">
        <v>600</v>
      </c>
      <c r="E331" s="41">
        <v>300</v>
      </c>
      <c r="F331" s="41">
        <v>800</v>
      </c>
      <c r="G331" s="60">
        <f t="shared" si="31"/>
        <v>3788</v>
      </c>
      <c r="H331" s="41">
        <v>726</v>
      </c>
      <c r="I331" s="41">
        <v>250</v>
      </c>
      <c r="J331" s="41">
        <v>100</v>
      </c>
      <c r="K331" s="41">
        <v>250</v>
      </c>
      <c r="L331" s="61">
        <f t="shared" si="32"/>
        <v>1326</v>
      </c>
      <c r="M331" s="42">
        <f t="shared" si="30"/>
        <v>5114</v>
      </c>
      <c r="N331" s="41"/>
      <c r="O331" s="41">
        <f t="shared" si="29"/>
        <v>5114</v>
      </c>
    </row>
    <row r="332" spans="1:15" ht="16.5" x14ac:dyDescent="0.3">
      <c r="A332" s="70">
        <v>323</v>
      </c>
      <c r="B332" s="68" t="s">
        <v>324</v>
      </c>
      <c r="C332" s="41">
        <v>0</v>
      </c>
      <c r="D332" s="41">
        <v>0</v>
      </c>
      <c r="E332" s="41">
        <v>0</v>
      </c>
      <c r="F332" s="41">
        <v>0</v>
      </c>
      <c r="G332" s="60">
        <f t="shared" si="31"/>
        <v>0</v>
      </c>
      <c r="H332" s="41">
        <v>758</v>
      </c>
      <c r="I332" s="41">
        <v>250</v>
      </c>
      <c r="J332" s="41">
        <v>100</v>
      </c>
      <c r="K332" s="41">
        <v>250</v>
      </c>
      <c r="L332" s="61">
        <f t="shared" si="32"/>
        <v>1358</v>
      </c>
      <c r="M332" s="42">
        <f t="shared" si="30"/>
        <v>1358</v>
      </c>
      <c r="N332" s="41">
        <v>855</v>
      </c>
      <c r="O332" s="41">
        <f t="shared" si="29"/>
        <v>503</v>
      </c>
    </row>
    <row r="333" spans="1:15" ht="16.5" x14ac:dyDescent="0.3">
      <c r="A333" s="70">
        <v>324</v>
      </c>
      <c r="B333" s="68" t="s">
        <v>325</v>
      </c>
      <c r="C333" s="41">
        <v>280</v>
      </c>
      <c r="D333" s="41">
        <v>0</v>
      </c>
      <c r="E333" s="41">
        <v>0</v>
      </c>
      <c r="F333" s="41">
        <v>0</v>
      </c>
      <c r="G333" s="60">
        <f t="shared" si="31"/>
        <v>280</v>
      </c>
      <c r="H333" s="41">
        <v>280</v>
      </c>
      <c r="I333" s="41"/>
      <c r="J333" s="41"/>
      <c r="K333" s="41"/>
      <c r="L333" s="61">
        <f t="shared" si="32"/>
        <v>280</v>
      </c>
      <c r="M333" s="42">
        <f t="shared" si="30"/>
        <v>560</v>
      </c>
      <c r="N333" s="41"/>
      <c r="O333" s="41">
        <f t="shared" si="29"/>
        <v>560</v>
      </c>
    </row>
    <row r="334" spans="1:15" ht="16.5" x14ac:dyDescent="0.3">
      <c r="A334" s="70">
        <v>325</v>
      </c>
      <c r="B334" s="68" t="s">
        <v>326</v>
      </c>
      <c r="C334" s="41">
        <v>1709</v>
      </c>
      <c r="D334" s="41">
        <v>350</v>
      </c>
      <c r="E334" s="41">
        <v>0</v>
      </c>
      <c r="F334" s="41">
        <v>1805</v>
      </c>
      <c r="G334" s="60">
        <f t="shared" si="31"/>
        <v>3864</v>
      </c>
      <c r="H334" s="41">
        <v>280</v>
      </c>
      <c r="I334" s="41"/>
      <c r="J334" s="41"/>
      <c r="K334" s="41"/>
      <c r="L334" s="61">
        <f t="shared" si="32"/>
        <v>280</v>
      </c>
      <c r="M334" s="42">
        <f t="shared" si="30"/>
        <v>4144</v>
      </c>
      <c r="N334" s="41"/>
      <c r="O334" s="41">
        <f t="shared" si="29"/>
        <v>4144</v>
      </c>
    </row>
    <row r="335" spans="1:15" ht="16.5" x14ac:dyDescent="0.3">
      <c r="A335" s="70">
        <v>326</v>
      </c>
      <c r="B335" s="68" t="s">
        <v>327</v>
      </c>
      <c r="C335" s="41">
        <v>0</v>
      </c>
      <c r="D335" s="41">
        <v>0</v>
      </c>
      <c r="E335" s="41">
        <v>0</v>
      </c>
      <c r="F335" s="41">
        <v>0</v>
      </c>
      <c r="G335" s="60">
        <f t="shared" si="31"/>
        <v>0</v>
      </c>
      <c r="H335" s="41">
        <v>565</v>
      </c>
      <c r="I335" s="41">
        <v>250</v>
      </c>
      <c r="J335" s="41">
        <v>100</v>
      </c>
      <c r="K335" s="41">
        <v>250</v>
      </c>
      <c r="L335" s="61">
        <f t="shared" si="32"/>
        <v>1165</v>
      </c>
      <c r="M335" s="42">
        <f t="shared" si="30"/>
        <v>1165</v>
      </c>
      <c r="N335" s="41">
        <v>750</v>
      </c>
      <c r="O335" s="41">
        <f t="shared" si="29"/>
        <v>415</v>
      </c>
    </row>
    <row r="336" spans="1:15" ht="16.5" x14ac:dyDescent="0.3">
      <c r="A336" s="70">
        <v>327</v>
      </c>
      <c r="B336" s="68" t="s">
        <v>479</v>
      </c>
      <c r="C336" s="41">
        <v>0</v>
      </c>
      <c r="D336" s="41">
        <v>0</v>
      </c>
      <c r="E336" s="41">
        <v>0</v>
      </c>
      <c r="F336" s="41">
        <v>0</v>
      </c>
      <c r="G336" s="60">
        <f t="shared" si="31"/>
        <v>0</v>
      </c>
      <c r="H336" s="41">
        <v>350</v>
      </c>
      <c r="I336" s="41">
        <v>250</v>
      </c>
      <c r="J336" s="41">
        <v>100</v>
      </c>
      <c r="K336" s="41">
        <v>250</v>
      </c>
      <c r="L336" s="61">
        <f t="shared" si="32"/>
        <v>950</v>
      </c>
      <c r="M336" s="42">
        <f t="shared" si="30"/>
        <v>950</v>
      </c>
      <c r="N336" s="41">
        <v>950</v>
      </c>
      <c r="O336" s="41">
        <f t="shared" si="29"/>
        <v>0</v>
      </c>
    </row>
    <row r="337" spans="1:15" ht="16.5" x14ac:dyDescent="0.3">
      <c r="A337" s="70">
        <v>328</v>
      </c>
      <c r="B337" s="68" t="s">
        <v>328</v>
      </c>
      <c r="C337" s="41">
        <v>0</v>
      </c>
      <c r="D337" s="41">
        <v>0</v>
      </c>
      <c r="E337" s="41">
        <v>0</v>
      </c>
      <c r="F337" s="41">
        <v>0</v>
      </c>
      <c r="G337" s="60">
        <f t="shared" si="31"/>
        <v>0</v>
      </c>
      <c r="H337" s="41">
        <v>144</v>
      </c>
      <c r="I337" s="41">
        <v>250</v>
      </c>
      <c r="J337" s="41">
        <v>100</v>
      </c>
      <c r="K337" s="41">
        <v>250</v>
      </c>
      <c r="L337" s="61">
        <f t="shared" si="32"/>
        <v>744</v>
      </c>
      <c r="M337" s="42">
        <f t="shared" si="30"/>
        <v>744</v>
      </c>
      <c r="N337" s="41"/>
      <c r="O337" s="41">
        <f t="shared" si="29"/>
        <v>744</v>
      </c>
    </row>
    <row r="338" spans="1:15" ht="16.5" x14ac:dyDescent="0.3">
      <c r="A338" s="70">
        <v>329</v>
      </c>
      <c r="B338" s="68" t="s">
        <v>329</v>
      </c>
      <c r="C338" s="41">
        <v>0</v>
      </c>
      <c r="D338" s="41">
        <v>0</v>
      </c>
      <c r="E338" s="41">
        <v>0</v>
      </c>
      <c r="F338" s="41">
        <v>0</v>
      </c>
      <c r="G338" s="60">
        <f t="shared" si="31"/>
        <v>0</v>
      </c>
      <c r="H338" s="41">
        <v>557</v>
      </c>
      <c r="I338" s="41">
        <v>250</v>
      </c>
      <c r="J338" s="41">
        <v>100</v>
      </c>
      <c r="K338" s="41">
        <v>250</v>
      </c>
      <c r="L338" s="61">
        <f t="shared" si="32"/>
        <v>1157</v>
      </c>
      <c r="M338" s="42">
        <f t="shared" si="30"/>
        <v>1157</v>
      </c>
      <c r="N338" s="41">
        <v>1157</v>
      </c>
      <c r="O338" s="41">
        <f t="shared" si="29"/>
        <v>0</v>
      </c>
    </row>
    <row r="339" spans="1:15" ht="16.5" x14ac:dyDescent="0.3">
      <c r="A339" s="70">
        <v>330</v>
      </c>
      <c r="B339" s="68" t="s">
        <v>330</v>
      </c>
      <c r="C339" s="41">
        <v>0</v>
      </c>
      <c r="D339" s="41">
        <v>0</v>
      </c>
      <c r="E339" s="41">
        <v>0</v>
      </c>
      <c r="F339" s="41">
        <v>0</v>
      </c>
      <c r="G339" s="60">
        <f t="shared" si="31"/>
        <v>0</v>
      </c>
      <c r="H339" s="41">
        <v>947</v>
      </c>
      <c r="I339" s="41">
        <v>250</v>
      </c>
      <c r="J339" s="41">
        <v>100</v>
      </c>
      <c r="K339" s="41">
        <v>250</v>
      </c>
      <c r="L339" s="61">
        <f t="shared" si="32"/>
        <v>1547</v>
      </c>
      <c r="M339" s="42">
        <f t="shared" si="30"/>
        <v>1547</v>
      </c>
      <c r="N339" s="41">
        <v>1547</v>
      </c>
      <c r="O339" s="41">
        <f t="shared" si="29"/>
        <v>0</v>
      </c>
    </row>
    <row r="340" spans="1:15" ht="16.5" x14ac:dyDescent="0.3">
      <c r="A340" s="70">
        <v>331</v>
      </c>
      <c r="B340" s="68" t="s">
        <v>331</v>
      </c>
      <c r="C340" s="41">
        <v>1222</v>
      </c>
      <c r="D340" s="41">
        <v>600</v>
      </c>
      <c r="E340" s="41">
        <v>300</v>
      </c>
      <c r="F340" s="41">
        <v>800</v>
      </c>
      <c r="G340" s="60">
        <f t="shared" si="31"/>
        <v>2922</v>
      </c>
      <c r="H340" s="41">
        <v>166</v>
      </c>
      <c r="I340" s="41">
        <v>250</v>
      </c>
      <c r="J340" s="41">
        <v>100</v>
      </c>
      <c r="K340" s="41">
        <v>250</v>
      </c>
      <c r="L340" s="61">
        <f t="shared" si="32"/>
        <v>766</v>
      </c>
      <c r="M340" s="42">
        <f t="shared" si="30"/>
        <v>3688</v>
      </c>
      <c r="N340" s="41"/>
      <c r="O340" s="41">
        <f t="shared" si="29"/>
        <v>3688</v>
      </c>
    </row>
    <row r="341" spans="1:15" ht="16.5" x14ac:dyDescent="0.3">
      <c r="A341" s="70">
        <v>332</v>
      </c>
      <c r="B341" s="68" t="s">
        <v>332</v>
      </c>
      <c r="C341" s="41">
        <v>0</v>
      </c>
      <c r="D341" s="41">
        <v>0</v>
      </c>
      <c r="E341" s="41">
        <v>0</v>
      </c>
      <c r="F341" s="41">
        <v>0</v>
      </c>
      <c r="G341" s="60">
        <f t="shared" si="31"/>
        <v>0</v>
      </c>
      <c r="H341" s="41">
        <v>377</v>
      </c>
      <c r="I341" s="41">
        <v>250</v>
      </c>
      <c r="J341" s="41">
        <v>100</v>
      </c>
      <c r="K341" s="41">
        <v>250</v>
      </c>
      <c r="L341" s="61">
        <f t="shared" si="32"/>
        <v>977</v>
      </c>
      <c r="M341" s="42">
        <f t="shared" si="30"/>
        <v>977</v>
      </c>
      <c r="N341" s="41">
        <v>977</v>
      </c>
      <c r="O341" s="41">
        <f t="shared" si="29"/>
        <v>0</v>
      </c>
    </row>
    <row r="342" spans="1:15" ht="16.5" x14ac:dyDescent="0.3">
      <c r="A342" s="70">
        <v>333</v>
      </c>
      <c r="B342" s="68" t="s">
        <v>333</v>
      </c>
      <c r="C342" s="41">
        <v>0</v>
      </c>
      <c r="D342" s="41">
        <v>0</v>
      </c>
      <c r="E342" s="41">
        <v>0</v>
      </c>
      <c r="F342" s="41">
        <v>0</v>
      </c>
      <c r="G342" s="60">
        <f t="shared" si="31"/>
        <v>0</v>
      </c>
      <c r="H342" s="41">
        <v>377</v>
      </c>
      <c r="I342" s="41">
        <v>250</v>
      </c>
      <c r="J342" s="41">
        <v>100</v>
      </c>
      <c r="K342" s="41">
        <v>250</v>
      </c>
      <c r="L342" s="61">
        <f t="shared" si="32"/>
        <v>977</v>
      </c>
      <c r="M342" s="42">
        <f t="shared" si="30"/>
        <v>977</v>
      </c>
      <c r="N342" s="41">
        <v>977</v>
      </c>
      <c r="O342" s="41">
        <f t="shared" si="29"/>
        <v>0</v>
      </c>
    </row>
    <row r="343" spans="1:15" ht="16.5" x14ac:dyDescent="0.3">
      <c r="A343" s="70">
        <v>334</v>
      </c>
      <c r="B343" s="68" t="s">
        <v>334</v>
      </c>
      <c r="C343" s="41">
        <v>0</v>
      </c>
      <c r="D343" s="41">
        <v>0</v>
      </c>
      <c r="E343" s="41">
        <v>0</v>
      </c>
      <c r="F343" s="41">
        <v>0</v>
      </c>
      <c r="G343" s="60">
        <f t="shared" si="31"/>
        <v>0</v>
      </c>
      <c r="H343" s="41">
        <v>300</v>
      </c>
      <c r="I343" s="41">
        <v>250</v>
      </c>
      <c r="J343" s="41">
        <v>100</v>
      </c>
      <c r="K343" s="41">
        <v>250</v>
      </c>
      <c r="L343" s="61">
        <f t="shared" si="32"/>
        <v>900</v>
      </c>
      <c r="M343" s="42">
        <f t="shared" si="30"/>
        <v>900</v>
      </c>
      <c r="N343" s="41">
        <v>900</v>
      </c>
      <c r="O343" s="41">
        <f t="shared" ref="O343:O398" si="33">SUM(M343-N343)</f>
        <v>0</v>
      </c>
    </row>
    <row r="344" spans="1:15" ht="16.5" x14ac:dyDescent="0.3">
      <c r="A344" s="70">
        <v>335</v>
      </c>
      <c r="B344" s="68" t="s">
        <v>335</v>
      </c>
      <c r="C344" s="41">
        <v>0</v>
      </c>
      <c r="D344" s="41">
        <v>0</v>
      </c>
      <c r="E344" s="41">
        <v>0</v>
      </c>
      <c r="F344" s="41">
        <v>0</v>
      </c>
      <c r="G344" s="60">
        <f t="shared" si="31"/>
        <v>0</v>
      </c>
      <c r="H344" s="41">
        <v>300</v>
      </c>
      <c r="I344" s="41">
        <v>250</v>
      </c>
      <c r="J344" s="41">
        <v>100</v>
      </c>
      <c r="K344" s="41">
        <v>250</v>
      </c>
      <c r="L344" s="61">
        <f t="shared" si="32"/>
        <v>900</v>
      </c>
      <c r="M344" s="42">
        <f t="shared" si="30"/>
        <v>900</v>
      </c>
      <c r="N344" s="41">
        <v>900</v>
      </c>
      <c r="O344" s="41">
        <f t="shared" si="33"/>
        <v>0</v>
      </c>
    </row>
    <row r="345" spans="1:15" ht="16.5" x14ac:dyDescent="0.3">
      <c r="A345" s="70">
        <v>336</v>
      </c>
      <c r="B345" s="68" t="s">
        <v>272</v>
      </c>
      <c r="C345" s="41">
        <v>0</v>
      </c>
      <c r="D345" s="41">
        <v>0</v>
      </c>
      <c r="E345" s="41">
        <v>0</v>
      </c>
      <c r="F345" s="41">
        <v>0</v>
      </c>
      <c r="G345" s="60">
        <f t="shared" si="31"/>
        <v>0</v>
      </c>
      <c r="H345" s="41">
        <v>165</v>
      </c>
      <c r="I345" s="41">
        <v>250</v>
      </c>
      <c r="J345" s="41">
        <v>100</v>
      </c>
      <c r="K345" s="41"/>
      <c r="L345" s="61">
        <f t="shared" si="32"/>
        <v>515</v>
      </c>
      <c r="M345" s="42">
        <f t="shared" si="30"/>
        <v>515</v>
      </c>
      <c r="N345" s="41">
        <v>515</v>
      </c>
      <c r="O345" s="41">
        <f t="shared" si="33"/>
        <v>0</v>
      </c>
    </row>
    <row r="346" spans="1:15" ht="16.5" x14ac:dyDescent="0.3">
      <c r="A346" s="70">
        <v>337</v>
      </c>
      <c r="B346" s="68" t="s">
        <v>273</v>
      </c>
      <c r="C346" s="41">
        <v>0</v>
      </c>
      <c r="D346" s="41">
        <v>0</v>
      </c>
      <c r="E346" s="41">
        <v>0</v>
      </c>
      <c r="F346" s="41">
        <v>0</v>
      </c>
      <c r="G346" s="60">
        <f t="shared" si="31"/>
        <v>0</v>
      </c>
      <c r="H346" s="41">
        <v>165</v>
      </c>
      <c r="I346" s="41">
        <v>250</v>
      </c>
      <c r="J346" s="41">
        <v>100</v>
      </c>
      <c r="K346" s="41"/>
      <c r="L346" s="61">
        <f t="shared" si="32"/>
        <v>515</v>
      </c>
      <c r="M346" s="42">
        <f t="shared" si="30"/>
        <v>515</v>
      </c>
      <c r="N346" s="41"/>
      <c r="O346" s="41">
        <f t="shared" si="33"/>
        <v>515</v>
      </c>
    </row>
    <row r="347" spans="1:15" ht="16.5" x14ac:dyDescent="0.3">
      <c r="A347" s="70">
        <v>338</v>
      </c>
      <c r="B347" s="68" t="s">
        <v>274</v>
      </c>
      <c r="C347" s="41">
        <v>0</v>
      </c>
      <c r="D347" s="41">
        <v>0</v>
      </c>
      <c r="E347" s="41">
        <v>0</v>
      </c>
      <c r="F347" s="41">
        <v>0</v>
      </c>
      <c r="G347" s="60">
        <f t="shared" si="31"/>
        <v>0</v>
      </c>
      <c r="H347" s="41">
        <v>165</v>
      </c>
      <c r="I347" s="41">
        <v>250</v>
      </c>
      <c r="J347" s="41">
        <v>100</v>
      </c>
      <c r="K347" s="41"/>
      <c r="L347" s="61">
        <f t="shared" si="32"/>
        <v>515</v>
      </c>
      <c r="M347" s="42">
        <f t="shared" ref="M347:M403" si="34">SUM(G347,L347)</f>
        <v>515</v>
      </c>
      <c r="N347" s="41">
        <v>515</v>
      </c>
      <c r="O347" s="41">
        <f t="shared" si="33"/>
        <v>0</v>
      </c>
    </row>
    <row r="348" spans="1:15" ht="16.5" x14ac:dyDescent="0.3">
      <c r="A348" s="70">
        <v>339</v>
      </c>
      <c r="B348" s="68" t="s">
        <v>336</v>
      </c>
      <c r="C348" s="41">
        <v>0</v>
      </c>
      <c r="D348" s="41">
        <v>0</v>
      </c>
      <c r="E348" s="41">
        <v>0</v>
      </c>
      <c r="F348" s="41">
        <v>0</v>
      </c>
      <c r="G348" s="60">
        <f t="shared" si="31"/>
        <v>0</v>
      </c>
      <c r="H348" s="41">
        <v>1257</v>
      </c>
      <c r="I348" s="41">
        <v>250</v>
      </c>
      <c r="J348" s="41">
        <v>100</v>
      </c>
      <c r="K348" s="41">
        <v>250</v>
      </c>
      <c r="L348" s="61">
        <f t="shared" si="32"/>
        <v>1857</v>
      </c>
      <c r="M348" s="42">
        <f t="shared" si="34"/>
        <v>1857</v>
      </c>
      <c r="N348" s="41">
        <v>1857</v>
      </c>
      <c r="O348" s="41">
        <f t="shared" si="33"/>
        <v>0</v>
      </c>
    </row>
    <row r="349" spans="1:15" ht="16.5" x14ac:dyDescent="0.3">
      <c r="A349" s="70">
        <v>340</v>
      </c>
      <c r="B349" s="68" t="s">
        <v>336</v>
      </c>
      <c r="C349" s="41">
        <v>0</v>
      </c>
      <c r="D349" s="41">
        <v>0</v>
      </c>
      <c r="E349" s="41">
        <v>0</v>
      </c>
      <c r="F349" s="41">
        <v>0</v>
      </c>
      <c r="G349" s="60">
        <f t="shared" si="31"/>
        <v>0</v>
      </c>
      <c r="H349" s="41">
        <v>4704</v>
      </c>
      <c r="I349" s="41">
        <v>250</v>
      </c>
      <c r="J349" s="41">
        <v>100</v>
      </c>
      <c r="K349" s="41">
        <v>250</v>
      </c>
      <c r="L349" s="61">
        <f t="shared" si="32"/>
        <v>5304</v>
      </c>
      <c r="M349" s="42">
        <f t="shared" si="34"/>
        <v>5304</v>
      </c>
      <c r="N349" s="41">
        <v>5304</v>
      </c>
      <c r="O349" s="41">
        <f t="shared" si="33"/>
        <v>0</v>
      </c>
    </row>
    <row r="350" spans="1:15" ht="16.5" x14ac:dyDescent="0.3">
      <c r="A350" s="70">
        <v>341</v>
      </c>
      <c r="B350" s="68" t="s">
        <v>337</v>
      </c>
      <c r="C350" s="41">
        <v>0</v>
      </c>
      <c r="D350" s="41">
        <v>0</v>
      </c>
      <c r="E350" s="41">
        <v>0</v>
      </c>
      <c r="F350" s="41">
        <v>0</v>
      </c>
      <c r="G350" s="60">
        <f t="shared" si="31"/>
        <v>0</v>
      </c>
      <c r="H350" s="41">
        <v>87</v>
      </c>
      <c r="I350" s="41">
        <v>250</v>
      </c>
      <c r="J350" s="41">
        <v>100</v>
      </c>
      <c r="K350" s="41">
        <v>250</v>
      </c>
      <c r="L350" s="61">
        <f t="shared" si="32"/>
        <v>687</v>
      </c>
      <c r="M350" s="42">
        <f t="shared" si="34"/>
        <v>687</v>
      </c>
      <c r="N350" s="41">
        <v>687</v>
      </c>
      <c r="O350" s="41">
        <f t="shared" si="33"/>
        <v>0</v>
      </c>
    </row>
    <row r="351" spans="1:15" ht="16.5" x14ac:dyDescent="0.3">
      <c r="A351" s="70">
        <v>342</v>
      </c>
      <c r="B351" s="68" t="s">
        <v>338</v>
      </c>
      <c r="C351" s="41">
        <v>0</v>
      </c>
      <c r="D351" s="41">
        <v>0</v>
      </c>
      <c r="E351" s="41">
        <v>0</v>
      </c>
      <c r="F351" s="41">
        <v>0</v>
      </c>
      <c r="G351" s="60">
        <f t="shared" si="31"/>
        <v>0</v>
      </c>
      <c r="H351" s="41">
        <v>87</v>
      </c>
      <c r="I351" s="41">
        <v>250</v>
      </c>
      <c r="J351" s="41">
        <v>100</v>
      </c>
      <c r="K351" s="41">
        <v>250</v>
      </c>
      <c r="L351" s="61">
        <f t="shared" si="32"/>
        <v>687</v>
      </c>
      <c r="M351" s="42">
        <f t="shared" si="34"/>
        <v>687</v>
      </c>
      <c r="N351" s="41">
        <v>687</v>
      </c>
      <c r="O351" s="41">
        <f t="shared" si="33"/>
        <v>0</v>
      </c>
    </row>
    <row r="352" spans="1:15" ht="16.5" x14ac:dyDescent="0.3">
      <c r="A352" s="70">
        <v>343</v>
      </c>
      <c r="B352" s="68" t="s">
        <v>339</v>
      </c>
      <c r="C352" s="41">
        <v>0</v>
      </c>
      <c r="D352" s="41">
        <v>0</v>
      </c>
      <c r="E352" s="41">
        <v>0</v>
      </c>
      <c r="F352" s="41">
        <v>0</v>
      </c>
      <c r="G352" s="60">
        <f t="shared" si="31"/>
        <v>0</v>
      </c>
      <c r="H352" s="41">
        <v>87</v>
      </c>
      <c r="I352" s="41">
        <v>250</v>
      </c>
      <c r="J352" s="41">
        <v>100</v>
      </c>
      <c r="K352" s="41">
        <v>250</v>
      </c>
      <c r="L352" s="61">
        <f t="shared" si="32"/>
        <v>687</v>
      </c>
      <c r="M352" s="42">
        <f t="shared" si="34"/>
        <v>687</v>
      </c>
      <c r="N352" s="41">
        <v>687</v>
      </c>
      <c r="O352" s="41">
        <f t="shared" si="33"/>
        <v>0</v>
      </c>
    </row>
    <row r="353" spans="1:15" ht="16.5" x14ac:dyDescent="0.3">
      <c r="A353" s="70">
        <v>344</v>
      </c>
      <c r="B353" s="68" t="s">
        <v>340</v>
      </c>
      <c r="C353" s="41">
        <v>0</v>
      </c>
      <c r="D353" s="41">
        <v>0</v>
      </c>
      <c r="E353" s="41">
        <v>0</v>
      </c>
      <c r="F353" s="41">
        <v>0</v>
      </c>
      <c r="G353" s="60">
        <f t="shared" si="31"/>
        <v>0</v>
      </c>
      <c r="H353" s="41">
        <v>288</v>
      </c>
      <c r="I353" s="41">
        <v>250</v>
      </c>
      <c r="J353" s="41">
        <v>100</v>
      </c>
      <c r="K353" s="41">
        <v>1000</v>
      </c>
      <c r="L353" s="61">
        <f t="shared" si="32"/>
        <v>1638</v>
      </c>
      <c r="M353" s="42">
        <f t="shared" si="34"/>
        <v>1638</v>
      </c>
      <c r="N353" s="41">
        <v>500</v>
      </c>
      <c r="O353" s="41">
        <f t="shared" si="33"/>
        <v>1138</v>
      </c>
    </row>
    <row r="354" spans="1:15" ht="16.5" x14ac:dyDescent="0.3">
      <c r="A354" s="70">
        <v>345</v>
      </c>
      <c r="B354" s="68" t="s">
        <v>341</v>
      </c>
      <c r="C354" s="41">
        <v>0</v>
      </c>
      <c r="D354" s="41">
        <v>0</v>
      </c>
      <c r="E354" s="41">
        <v>0</v>
      </c>
      <c r="F354" s="41">
        <v>0</v>
      </c>
      <c r="G354" s="60">
        <f t="shared" si="31"/>
        <v>0</v>
      </c>
      <c r="H354" s="41">
        <v>933</v>
      </c>
      <c r="I354" s="41">
        <v>250</v>
      </c>
      <c r="J354" s="41">
        <v>100</v>
      </c>
      <c r="K354" s="41">
        <v>250</v>
      </c>
      <c r="L354" s="61">
        <f t="shared" si="32"/>
        <v>1533</v>
      </c>
      <c r="M354" s="42">
        <f t="shared" si="34"/>
        <v>1533</v>
      </c>
      <c r="N354" s="41">
        <v>1533</v>
      </c>
      <c r="O354" s="41">
        <f t="shared" si="33"/>
        <v>0</v>
      </c>
    </row>
    <row r="355" spans="1:15" ht="16.5" x14ac:dyDescent="0.3">
      <c r="A355" s="70">
        <v>346</v>
      </c>
      <c r="B355" s="68" t="s">
        <v>342</v>
      </c>
      <c r="C355" s="41">
        <v>0</v>
      </c>
      <c r="D355" s="41">
        <v>0</v>
      </c>
      <c r="E355" s="41">
        <v>0</v>
      </c>
      <c r="F355" s="41">
        <v>0</v>
      </c>
      <c r="G355" s="60">
        <f t="shared" si="31"/>
        <v>0</v>
      </c>
      <c r="H355" s="41">
        <v>372</v>
      </c>
      <c r="I355" s="41"/>
      <c r="J355" s="41"/>
      <c r="K355" s="41"/>
      <c r="L355" s="61">
        <f t="shared" si="32"/>
        <v>372</v>
      </c>
      <c r="M355" s="42">
        <f t="shared" si="34"/>
        <v>372</v>
      </c>
      <c r="N355" s="41"/>
      <c r="O355" s="41">
        <f t="shared" si="33"/>
        <v>372</v>
      </c>
    </row>
    <row r="356" spans="1:15" ht="16.5" x14ac:dyDescent="0.3">
      <c r="A356" s="70">
        <v>347</v>
      </c>
      <c r="B356" s="68" t="s">
        <v>343</v>
      </c>
      <c r="C356" s="41">
        <v>0</v>
      </c>
      <c r="D356" s="41">
        <v>0</v>
      </c>
      <c r="E356" s="41">
        <v>0</v>
      </c>
      <c r="F356" s="41">
        <v>0</v>
      </c>
      <c r="G356" s="60">
        <f t="shared" si="31"/>
        <v>0</v>
      </c>
      <c r="H356" s="41">
        <v>1477</v>
      </c>
      <c r="I356" s="41">
        <v>250</v>
      </c>
      <c r="J356" s="41">
        <v>100</v>
      </c>
      <c r="K356" s="41">
        <v>1000</v>
      </c>
      <c r="L356" s="61">
        <f t="shared" si="32"/>
        <v>2827</v>
      </c>
      <c r="M356" s="42">
        <f t="shared" si="34"/>
        <v>2827</v>
      </c>
      <c r="N356" s="41">
        <v>2827</v>
      </c>
      <c r="O356" s="41">
        <f t="shared" si="33"/>
        <v>0</v>
      </c>
    </row>
    <row r="357" spans="1:15" ht="16.5" x14ac:dyDescent="0.3">
      <c r="A357" s="70">
        <v>348</v>
      </c>
      <c r="B357" s="68" t="s">
        <v>344</v>
      </c>
      <c r="C357" s="41">
        <v>1377</v>
      </c>
      <c r="D357" s="41">
        <v>0</v>
      </c>
      <c r="E357" s="41">
        <v>0</v>
      </c>
      <c r="F357" s="41">
        <v>0</v>
      </c>
      <c r="G357" s="60">
        <f t="shared" si="31"/>
        <v>1377</v>
      </c>
      <c r="H357" s="41">
        <v>79</v>
      </c>
      <c r="I357" s="41"/>
      <c r="J357" s="41"/>
      <c r="K357" s="41"/>
      <c r="L357" s="61">
        <f t="shared" si="32"/>
        <v>79</v>
      </c>
      <c r="M357" s="42">
        <f t="shared" si="34"/>
        <v>1456</v>
      </c>
      <c r="N357" s="41"/>
      <c r="O357" s="41">
        <f t="shared" si="33"/>
        <v>1456</v>
      </c>
    </row>
    <row r="358" spans="1:15" ht="16.5" x14ac:dyDescent="0.3">
      <c r="A358" s="70">
        <v>349</v>
      </c>
      <c r="B358" s="68" t="s">
        <v>345</v>
      </c>
      <c r="C358" s="41">
        <v>1949</v>
      </c>
      <c r="D358" s="41">
        <v>550</v>
      </c>
      <c r="E358" s="41">
        <v>250</v>
      </c>
      <c r="F358" s="41">
        <v>650</v>
      </c>
      <c r="G358" s="60">
        <f t="shared" si="31"/>
        <v>3399</v>
      </c>
      <c r="H358" s="41">
        <v>918</v>
      </c>
      <c r="I358" s="41">
        <v>250</v>
      </c>
      <c r="J358" s="41">
        <v>100</v>
      </c>
      <c r="K358" s="41">
        <v>250</v>
      </c>
      <c r="L358" s="61">
        <f t="shared" si="32"/>
        <v>1518</v>
      </c>
      <c r="M358" s="42">
        <f t="shared" si="34"/>
        <v>4917</v>
      </c>
      <c r="N358" s="41">
        <v>4917</v>
      </c>
      <c r="O358" s="41">
        <f t="shared" si="33"/>
        <v>0</v>
      </c>
    </row>
    <row r="359" spans="1:15" ht="16.5" x14ac:dyDescent="0.3">
      <c r="A359" s="70">
        <v>350</v>
      </c>
      <c r="B359" s="68" t="s">
        <v>480</v>
      </c>
      <c r="C359" s="41">
        <v>0</v>
      </c>
      <c r="D359" s="41">
        <v>0</v>
      </c>
      <c r="E359" s="41">
        <v>0</v>
      </c>
      <c r="F359" s="41">
        <v>0</v>
      </c>
      <c r="G359" s="60">
        <f t="shared" si="31"/>
        <v>0</v>
      </c>
      <c r="H359" s="41">
        <v>75</v>
      </c>
      <c r="I359" s="41">
        <v>250</v>
      </c>
      <c r="J359" s="41">
        <v>100</v>
      </c>
      <c r="K359" s="41">
        <v>250</v>
      </c>
      <c r="L359" s="61">
        <f t="shared" si="32"/>
        <v>675</v>
      </c>
      <c r="M359" s="42">
        <f t="shared" si="34"/>
        <v>675</v>
      </c>
      <c r="N359" s="41">
        <v>425</v>
      </c>
      <c r="O359" s="41">
        <f t="shared" si="33"/>
        <v>250</v>
      </c>
    </row>
    <row r="360" spans="1:15" ht="16.5" x14ac:dyDescent="0.3">
      <c r="A360" s="70">
        <v>351</v>
      </c>
      <c r="B360" s="68" t="s">
        <v>346</v>
      </c>
      <c r="C360" s="41">
        <v>294</v>
      </c>
      <c r="D360" s="41">
        <v>500</v>
      </c>
      <c r="E360" s="41">
        <v>200</v>
      </c>
      <c r="F360" s="41">
        <v>500</v>
      </c>
      <c r="G360" s="60">
        <f t="shared" si="31"/>
        <v>1494</v>
      </c>
      <c r="H360" s="41">
        <v>147</v>
      </c>
      <c r="I360" s="41">
        <v>250</v>
      </c>
      <c r="J360" s="41">
        <v>100</v>
      </c>
      <c r="K360" s="41">
        <v>250</v>
      </c>
      <c r="L360" s="61">
        <f t="shared" si="32"/>
        <v>747</v>
      </c>
      <c r="M360" s="42">
        <f t="shared" si="34"/>
        <v>2241</v>
      </c>
      <c r="N360" s="41"/>
      <c r="O360" s="41">
        <f t="shared" si="33"/>
        <v>2241</v>
      </c>
    </row>
    <row r="361" spans="1:15" ht="16.5" x14ac:dyDescent="0.3">
      <c r="A361" s="70">
        <v>352</v>
      </c>
      <c r="B361" s="68" t="s">
        <v>347</v>
      </c>
      <c r="C361" s="41">
        <v>0</v>
      </c>
      <c r="D361" s="41">
        <v>0</v>
      </c>
      <c r="E361" s="41">
        <v>0</v>
      </c>
      <c r="F361" s="41">
        <v>0</v>
      </c>
      <c r="G361" s="60">
        <f t="shared" si="31"/>
        <v>0</v>
      </c>
      <c r="H361" s="41">
        <v>110</v>
      </c>
      <c r="I361" s="41">
        <v>250</v>
      </c>
      <c r="J361" s="41">
        <v>100</v>
      </c>
      <c r="K361" s="41">
        <v>1000</v>
      </c>
      <c r="L361" s="61">
        <f t="shared" si="32"/>
        <v>1460</v>
      </c>
      <c r="M361" s="42">
        <f t="shared" si="34"/>
        <v>1460</v>
      </c>
      <c r="N361" s="41">
        <v>1460</v>
      </c>
      <c r="O361" s="41">
        <f t="shared" si="33"/>
        <v>0</v>
      </c>
    </row>
    <row r="362" spans="1:15" ht="16.5" x14ac:dyDescent="0.3">
      <c r="A362" s="70">
        <v>353</v>
      </c>
      <c r="B362" s="68" t="s">
        <v>348</v>
      </c>
      <c r="C362" s="41">
        <v>0</v>
      </c>
      <c r="D362" s="41">
        <v>0</v>
      </c>
      <c r="E362" s="41">
        <v>0</v>
      </c>
      <c r="F362" s="41">
        <v>0</v>
      </c>
      <c r="G362" s="60">
        <f t="shared" ref="G362:G418" si="35">SUM(C362:F362)</f>
        <v>0</v>
      </c>
      <c r="H362" s="41">
        <v>680</v>
      </c>
      <c r="I362" s="41">
        <v>250</v>
      </c>
      <c r="J362" s="41">
        <v>100</v>
      </c>
      <c r="K362" s="41">
        <v>250</v>
      </c>
      <c r="L362" s="61">
        <f t="shared" si="32"/>
        <v>1280</v>
      </c>
      <c r="M362" s="42">
        <f t="shared" si="34"/>
        <v>1280</v>
      </c>
      <c r="N362" s="41">
        <v>250</v>
      </c>
      <c r="O362" s="41">
        <f t="shared" si="33"/>
        <v>1030</v>
      </c>
    </row>
    <row r="363" spans="1:15" ht="16.5" x14ac:dyDescent="0.3">
      <c r="A363" s="70">
        <v>354</v>
      </c>
      <c r="B363" s="68" t="s">
        <v>542</v>
      </c>
      <c r="C363" s="41">
        <v>0</v>
      </c>
      <c r="D363" s="41">
        <v>0</v>
      </c>
      <c r="E363" s="41">
        <v>0</v>
      </c>
      <c r="F363" s="41">
        <v>0</v>
      </c>
      <c r="G363" s="60">
        <f t="shared" si="35"/>
        <v>0</v>
      </c>
      <c r="H363" s="41">
        <v>236</v>
      </c>
      <c r="I363" s="41"/>
      <c r="J363" s="41"/>
      <c r="K363" s="41"/>
      <c r="L363" s="61">
        <f t="shared" si="32"/>
        <v>236</v>
      </c>
      <c r="M363" s="42">
        <f t="shared" si="34"/>
        <v>236</v>
      </c>
      <c r="N363" s="41">
        <v>236</v>
      </c>
      <c r="O363" s="41">
        <f t="shared" si="33"/>
        <v>0</v>
      </c>
    </row>
    <row r="364" spans="1:15" ht="16.5" x14ac:dyDescent="0.3">
      <c r="A364" s="70">
        <v>355</v>
      </c>
      <c r="B364" s="68" t="s">
        <v>572</v>
      </c>
      <c r="C364" s="41">
        <v>0</v>
      </c>
      <c r="D364" s="41">
        <v>0</v>
      </c>
      <c r="E364" s="41">
        <v>0</v>
      </c>
      <c r="F364" s="41">
        <v>0</v>
      </c>
      <c r="G364" s="60">
        <f t="shared" si="35"/>
        <v>0</v>
      </c>
      <c r="H364" s="41">
        <v>87.093947955390334</v>
      </c>
      <c r="I364" s="41">
        <v>250</v>
      </c>
      <c r="J364" s="41">
        <v>100</v>
      </c>
      <c r="K364" s="41">
        <v>250</v>
      </c>
      <c r="L364" s="61">
        <f t="shared" si="32"/>
        <v>687.09394795539038</v>
      </c>
      <c r="M364" s="42">
        <f t="shared" si="34"/>
        <v>687.09394795539038</v>
      </c>
      <c r="N364" s="41"/>
      <c r="O364" s="41">
        <f t="shared" si="33"/>
        <v>687.09394795539038</v>
      </c>
    </row>
    <row r="365" spans="1:15" ht="16.5" x14ac:dyDescent="0.3">
      <c r="A365" s="70">
        <v>356</v>
      </c>
      <c r="B365" s="68" t="s">
        <v>350</v>
      </c>
      <c r="C365" s="41">
        <v>0</v>
      </c>
      <c r="D365" s="41">
        <v>0</v>
      </c>
      <c r="E365" s="41">
        <v>0</v>
      </c>
      <c r="F365" s="41">
        <v>0</v>
      </c>
      <c r="G365" s="60">
        <f t="shared" si="35"/>
        <v>0</v>
      </c>
      <c r="H365" s="41">
        <v>74.651955390334578</v>
      </c>
      <c r="I365" s="41">
        <v>250</v>
      </c>
      <c r="J365" s="41">
        <v>100</v>
      </c>
      <c r="K365" s="41">
        <v>250</v>
      </c>
      <c r="L365" s="61">
        <f t="shared" si="32"/>
        <v>674.65195539033459</v>
      </c>
      <c r="M365" s="42">
        <f t="shared" si="34"/>
        <v>674.65195539033459</v>
      </c>
      <c r="N365" s="41"/>
      <c r="O365" s="41">
        <f t="shared" si="33"/>
        <v>674.65195539033459</v>
      </c>
    </row>
    <row r="366" spans="1:15" ht="16.5" x14ac:dyDescent="0.3">
      <c r="A366" s="70">
        <v>357</v>
      </c>
      <c r="B366" s="68" t="s">
        <v>351</v>
      </c>
      <c r="C366" s="41">
        <v>0</v>
      </c>
      <c r="D366" s="41">
        <v>0</v>
      </c>
      <c r="E366" s="41">
        <v>0</v>
      </c>
      <c r="F366" s="41">
        <v>100</v>
      </c>
      <c r="G366" s="60">
        <f t="shared" si="35"/>
        <v>100</v>
      </c>
      <c r="H366" s="41">
        <v>170</v>
      </c>
      <c r="I366" s="41">
        <v>250</v>
      </c>
      <c r="J366" s="41">
        <v>100</v>
      </c>
      <c r="K366" s="41">
        <v>1000</v>
      </c>
      <c r="L366" s="61">
        <f t="shared" si="32"/>
        <v>1520</v>
      </c>
      <c r="M366" s="42">
        <f t="shared" si="34"/>
        <v>1620</v>
      </c>
      <c r="N366" s="41">
        <v>1370</v>
      </c>
      <c r="O366" s="41">
        <f t="shared" si="33"/>
        <v>250</v>
      </c>
    </row>
    <row r="367" spans="1:15" ht="16.5" x14ac:dyDescent="0.3">
      <c r="A367" s="70">
        <v>358</v>
      </c>
      <c r="B367" s="68" t="s">
        <v>541</v>
      </c>
      <c r="C367" s="41">
        <v>0</v>
      </c>
      <c r="D367" s="41">
        <v>0</v>
      </c>
      <c r="E367" s="41">
        <v>0</v>
      </c>
      <c r="F367" s="41">
        <v>0</v>
      </c>
      <c r="G367" s="60">
        <f t="shared" si="35"/>
        <v>0</v>
      </c>
      <c r="H367" s="41">
        <v>193</v>
      </c>
      <c r="I367" s="41">
        <v>250</v>
      </c>
      <c r="J367" s="41">
        <v>100</v>
      </c>
      <c r="K367" s="41">
        <v>250</v>
      </c>
      <c r="L367" s="61">
        <f t="shared" si="32"/>
        <v>793</v>
      </c>
      <c r="M367" s="42">
        <f t="shared" si="34"/>
        <v>793</v>
      </c>
      <c r="N367" s="41">
        <v>543</v>
      </c>
      <c r="O367" s="41">
        <f t="shared" si="33"/>
        <v>250</v>
      </c>
    </row>
    <row r="368" spans="1:15" ht="16.5" x14ac:dyDescent="0.3">
      <c r="A368" s="70">
        <v>359</v>
      </c>
      <c r="B368" s="68" t="s">
        <v>352</v>
      </c>
      <c r="C368" s="41">
        <v>0</v>
      </c>
      <c r="D368" s="41">
        <v>0</v>
      </c>
      <c r="E368" s="41">
        <v>0</v>
      </c>
      <c r="F368" s="41">
        <v>0</v>
      </c>
      <c r="G368" s="60">
        <f t="shared" si="35"/>
        <v>0</v>
      </c>
      <c r="H368" s="41">
        <v>425</v>
      </c>
      <c r="I368" s="41">
        <v>250</v>
      </c>
      <c r="J368" s="41">
        <v>100</v>
      </c>
      <c r="K368" s="41">
        <v>250</v>
      </c>
      <c r="L368" s="61">
        <f t="shared" si="32"/>
        <v>1025</v>
      </c>
      <c r="M368" s="42">
        <f t="shared" si="34"/>
        <v>1025</v>
      </c>
      <c r="N368" s="41">
        <v>1025</v>
      </c>
      <c r="O368" s="41">
        <f t="shared" si="33"/>
        <v>0</v>
      </c>
    </row>
    <row r="369" spans="1:15" ht="16.5" x14ac:dyDescent="0.3">
      <c r="A369" s="70">
        <v>360</v>
      </c>
      <c r="B369" s="68" t="s">
        <v>573</v>
      </c>
      <c r="C369" s="41">
        <v>0</v>
      </c>
      <c r="D369" s="41">
        <v>0</v>
      </c>
      <c r="E369" s="41">
        <v>0</v>
      </c>
      <c r="F369" s="41">
        <v>0</v>
      </c>
      <c r="G369" s="60">
        <f t="shared" si="35"/>
        <v>0</v>
      </c>
      <c r="H369" s="41">
        <v>670</v>
      </c>
      <c r="I369" s="41">
        <v>250</v>
      </c>
      <c r="J369" s="41">
        <v>100</v>
      </c>
      <c r="K369" s="41">
        <v>250</v>
      </c>
      <c r="L369" s="61">
        <f t="shared" si="32"/>
        <v>1270</v>
      </c>
      <c r="M369" s="42">
        <f t="shared" si="34"/>
        <v>1270</v>
      </c>
      <c r="N369" s="41">
        <v>1270</v>
      </c>
      <c r="O369" s="41">
        <f t="shared" si="33"/>
        <v>0</v>
      </c>
    </row>
    <row r="370" spans="1:15" ht="16.5" x14ac:dyDescent="0.3">
      <c r="A370" s="70">
        <v>361</v>
      </c>
      <c r="B370" s="68" t="s">
        <v>573</v>
      </c>
      <c r="C370" s="41">
        <v>0</v>
      </c>
      <c r="D370" s="41">
        <v>0</v>
      </c>
      <c r="E370" s="41">
        <v>0</v>
      </c>
      <c r="F370" s="41">
        <v>0</v>
      </c>
      <c r="G370" s="60">
        <f t="shared" si="35"/>
        <v>0</v>
      </c>
      <c r="H370" s="41">
        <v>0</v>
      </c>
      <c r="I370" s="41">
        <v>0</v>
      </c>
      <c r="J370" s="41">
        <v>0</v>
      </c>
      <c r="K370" s="41">
        <v>0</v>
      </c>
      <c r="L370" s="61">
        <f t="shared" si="32"/>
        <v>0</v>
      </c>
      <c r="M370" s="42">
        <f t="shared" si="34"/>
        <v>0</v>
      </c>
      <c r="N370" s="41"/>
      <c r="O370" s="41">
        <f t="shared" si="33"/>
        <v>0</v>
      </c>
    </row>
    <row r="371" spans="1:15" ht="16.5" x14ac:dyDescent="0.3">
      <c r="A371" s="70">
        <v>362</v>
      </c>
      <c r="B371" s="68" t="s">
        <v>354</v>
      </c>
      <c r="C371" s="41">
        <v>0</v>
      </c>
      <c r="D371" s="41">
        <v>0</v>
      </c>
      <c r="E371" s="41">
        <v>0</v>
      </c>
      <c r="F371" s="41">
        <v>0</v>
      </c>
      <c r="G371" s="60">
        <f t="shared" si="35"/>
        <v>0</v>
      </c>
      <c r="H371" s="41">
        <v>1115</v>
      </c>
      <c r="I371" s="41">
        <v>250</v>
      </c>
      <c r="J371" s="41">
        <v>100</v>
      </c>
      <c r="K371" s="41">
        <v>250</v>
      </c>
      <c r="L371" s="61">
        <f t="shared" si="32"/>
        <v>1715</v>
      </c>
      <c r="M371" s="42">
        <f t="shared" si="34"/>
        <v>1715</v>
      </c>
      <c r="N371" s="41">
        <v>1715</v>
      </c>
      <c r="O371" s="41">
        <f t="shared" si="33"/>
        <v>0</v>
      </c>
    </row>
    <row r="372" spans="1:15" ht="16.5" x14ac:dyDescent="0.3">
      <c r="A372" s="70">
        <v>363</v>
      </c>
      <c r="B372" s="68" t="s">
        <v>483</v>
      </c>
      <c r="C372" s="41">
        <v>0</v>
      </c>
      <c r="D372" s="41">
        <v>0</v>
      </c>
      <c r="E372" s="41">
        <v>0</v>
      </c>
      <c r="F372" s="41">
        <v>0</v>
      </c>
      <c r="G372" s="60">
        <f t="shared" si="35"/>
        <v>0</v>
      </c>
      <c r="H372" s="41">
        <v>0</v>
      </c>
      <c r="I372" s="41">
        <v>0</v>
      </c>
      <c r="J372" s="41">
        <v>0</v>
      </c>
      <c r="K372" s="41">
        <v>0</v>
      </c>
      <c r="L372" s="61">
        <f t="shared" si="32"/>
        <v>0</v>
      </c>
      <c r="M372" s="42">
        <f t="shared" si="34"/>
        <v>0</v>
      </c>
      <c r="N372" s="41"/>
      <c r="O372" s="41">
        <f t="shared" si="33"/>
        <v>0</v>
      </c>
    </row>
    <row r="373" spans="1:15" ht="16.5" x14ac:dyDescent="0.3">
      <c r="A373" s="70">
        <v>364</v>
      </c>
      <c r="B373" s="68" t="s">
        <v>484</v>
      </c>
      <c r="C373" s="41">
        <v>0</v>
      </c>
      <c r="D373" s="41">
        <v>0</v>
      </c>
      <c r="E373" s="41">
        <v>0</v>
      </c>
      <c r="F373" s="41">
        <v>0</v>
      </c>
      <c r="G373" s="60">
        <f t="shared" si="35"/>
        <v>0</v>
      </c>
      <c r="H373" s="41">
        <v>0</v>
      </c>
      <c r="I373" s="41">
        <v>0</v>
      </c>
      <c r="J373" s="41">
        <v>0</v>
      </c>
      <c r="K373" s="41">
        <v>0</v>
      </c>
      <c r="L373" s="61">
        <f t="shared" si="32"/>
        <v>0</v>
      </c>
      <c r="M373" s="42">
        <f t="shared" si="34"/>
        <v>0</v>
      </c>
      <c r="N373" s="41"/>
      <c r="O373" s="41">
        <f t="shared" si="33"/>
        <v>0</v>
      </c>
    </row>
    <row r="374" spans="1:15" ht="16.5" x14ac:dyDescent="0.3">
      <c r="A374" s="70">
        <v>365</v>
      </c>
      <c r="B374" s="68" t="s">
        <v>485</v>
      </c>
      <c r="C374" s="41">
        <v>0</v>
      </c>
      <c r="D374" s="41">
        <v>0</v>
      </c>
      <c r="E374" s="41">
        <v>0</v>
      </c>
      <c r="F374" s="41">
        <v>0</v>
      </c>
      <c r="G374" s="60">
        <f t="shared" si="35"/>
        <v>0</v>
      </c>
      <c r="H374" s="41">
        <v>0</v>
      </c>
      <c r="I374" s="41">
        <v>0</v>
      </c>
      <c r="J374" s="41">
        <v>0</v>
      </c>
      <c r="K374" s="41">
        <v>0</v>
      </c>
      <c r="L374" s="61">
        <f t="shared" si="32"/>
        <v>0</v>
      </c>
      <c r="M374" s="42">
        <f t="shared" si="34"/>
        <v>0</v>
      </c>
      <c r="N374" s="41"/>
      <c r="O374" s="41">
        <f t="shared" si="33"/>
        <v>0</v>
      </c>
    </row>
    <row r="375" spans="1:15" ht="16.5" x14ac:dyDescent="0.3">
      <c r="A375" s="70">
        <v>366</v>
      </c>
      <c r="B375" s="68" t="s">
        <v>355</v>
      </c>
      <c r="C375" s="41">
        <v>0</v>
      </c>
      <c r="D375" s="41">
        <v>0</v>
      </c>
      <c r="E375" s="41">
        <v>0</v>
      </c>
      <c r="F375" s="41">
        <v>0</v>
      </c>
      <c r="G375" s="60">
        <f t="shared" si="35"/>
        <v>0</v>
      </c>
      <c r="H375" s="41">
        <v>30</v>
      </c>
      <c r="I375" s="41"/>
      <c r="J375" s="41"/>
      <c r="K375" s="41"/>
      <c r="L375" s="61">
        <f t="shared" si="32"/>
        <v>30</v>
      </c>
      <c r="M375" s="42">
        <f t="shared" si="34"/>
        <v>30</v>
      </c>
      <c r="N375" s="41"/>
      <c r="O375" s="41">
        <f t="shared" si="33"/>
        <v>30</v>
      </c>
    </row>
    <row r="376" spans="1:15" ht="16.5" x14ac:dyDescent="0.3">
      <c r="A376" s="70">
        <v>367</v>
      </c>
      <c r="B376" s="68" t="s">
        <v>356</v>
      </c>
      <c r="C376" s="41">
        <v>5822</v>
      </c>
      <c r="D376" s="41">
        <v>0</v>
      </c>
      <c r="E376" s="41">
        <v>0</v>
      </c>
      <c r="F376" s="41">
        <v>0</v>
      </c>
      <c r="G376" s="60">
        <f t="shared" si="35"/>
        <v>5822</v>
      </c>
      <c r="H376" s="41">
        <v>272</v>
      </c>
      <c r="I376" s="41"/>
      <c r="J376" s="41"/>
      <c r="K376" s="41"/>
      <c r="L376" s="61">
        <f t="shared" si="32"/>
        <v>272</v>
      </c>
      <c r="M376" s="42">
        <f t="shared" si="34"/>
        <v>6094</v>
      </c>
      <c r="N376" s="41"/>
      <c r="O376" s="41">
        <f t="shared" si="33"/>
        <v>6094</v>
      </c>
    </row>
    <row r="377" spans="1:15" ht="16.5" x14ac:dyDescent="0.3">
      <c r="A377" s="70">
        <v>368</v>
      </c>
      <c r="B377" s="68" t="s">
        <v>357</v>
      </c>
      <c r="C377" s="41">
        <v>0</v>
      </c>
      <c r="D377" s="41">
        <v>0</v>
      </c>
      <c r="E377" s="41">
        <v>0</v>
      </c>
      <c r="F377" s="41">
        <v>0</v>
      </c>
      <c r="G377" s="60">
        <f t="shared" si="35"/>
        <v>0</v>
      </c>
      <c r="H377" s="41">
        <v>309</v>
      </c>
      <c r="I377" s="41">
        <v>250</v>
      </c>
      <c r="J377" s="41">
        <v>100</v>
      </c>
      <c r="K377" s="41">
        <v>1000</v>
      </c>
      <c r="L377" s="61">
        <f t="shared" si="32"/>
        <v>1659</v>
      </c>
      <c r="M377" s="42">
        <f t="shared" si="34"/>
        <v>1659</v>
      </c>
      <c r="N377" s="41">
        <v>1659</v>
      </c>
      <c r="O377" s="41">
        <f t="shared" si="33"/>
        <v>0</v>
      </c>
    </row>
    <row r="378" spans="1:15" ht="16.5" x14ac:dyDescent="0.3">
      <c r="A378" s="70">
        <v>369</v>
      </c>
      <c r="B378" s="68" t="s">
        <v>358</v>
      </c>
      <c r="C378" s="41">
        <v>0</v>
      </c>
      <c r="D378" s="41">
        <v>0</v>
      </c>
      <c r="E378" s="41">
        <v>0</v>
      </c>
      <c r="F378" s="41">
        <v>0</v>
      </c>
      <c r="G378" s="60">
        <f t="shared" si="35"/>
        <v>0</v>
      </c>
      <c r="H378" s="41">
        <v>360</v>
      </c>
      <c r="I378" s="41">
        <v>250</v>
      </c>
      <c r="J378" s="41">
        <v>100</v>
      </c>
      <c r="K378" s="41">
        <v>250</v>
      </c>
      <c r="L378" s="61">
        <f t="shared" ref="L378:L434" si="36">SUM(H378:K378)</f>
        <v>960</v>
      </c>
      <c r="M378" s="42">
        <f t="shared" si="34"/>
        <v>960</v>
      </c>
      <c r="N378" s="41">
        <v>960</v>
      </c>
      <c r="O378" s="41">
        <f t="shared" si="33"/>
        <v>0</v>
      </c>
    </row>
    <row r="379" spans="1:15" ht="16.5" x14ac:dyDescent="0.3">
      <c r="A379" s="70">
        <v>370</v>
      </c>
      <c r="B379" s="68" t="s">
        <v>359</v>
      </c>
      <c r="C379" s="41">
        <v>1422</v>
      </c>
      <c r="D379" s="41">
        <v>600</v>
      </c>
      <c r="E379" s="41">
        <v>300</v>
      </c>
      <c r="F379" s="41">
        <v>1200</v>
      </c>
      <c r="G379" s="60">
        <f t="shared" si="35"/>
        <v>3522</v>
      </c>
      <c r="H379" s="41">
        <v>360</v>
      </c>
      <c r="I379" s="41">
        <v>250</v>
      </c>
      <c r="J379" s="41">
        <v>100</v>
      </c>
      <c r="K379" s="41">
        <v>1000</v>
      </c>
      <c r="L379" s="61">
        <f t="shared" si="36"/>
        <v>1710</v>
      </c>
      <c r="M379" s="42">
        <f t="shared" si="34"/>
        <v>5232</v>
      </c>
      <c r="N379" s="41"/>
      <c r="O379" s="41">
        <f t="shared" si="33"/>
        <v>5232</v>
      </c>
    </row>
    <row r="380" spans="1:15" ht="16.5" x14ac:dyDescent="0.3">
      <c r="A380" s="70">
        <v>371</v>
      </c>
      <c r="B380" s="68" t="s">
        <v>360</v>
      </c>
      <c r="C380" s="41">
        <v>0</v>
      </c>
      <c r="D380" s="41">
        <v>0</v>
      </c>
      <c r="E380" s="41">
        <v>0</v>
      </c>
      <c r="F380" s="41">
        <v>0</v>
      </c>
      <c r="G380" s="60">
        <f t="shared" si="35"/>
        <v>0</v>
      </c>
      <c r="H380" s="41">
        <v>670</v>
      </c>
      <c r="I380" s="41">
        <v>250</v>
      </c>
      <c r="J380" s="41">
        <v>100</v>
      </c>
      <c r="K380" s="41">
        <v>250</v>
      </c>
      <c r="L380" s="61">
        <f t="shared" si="36"/>
        <v>1270</v>
      </c>
      <c r="M380" s="42">
        <f t="shared" si="34"/>
        <v>1270</v>
      </c>
      <c r="N380" s="41">
        <v>1270</v>
      </c>
      <c r="O380" s="41">
        <f t="shared" si="33"/>
        <v>0</v>
      </c>
    </row>
    <row r="381" spans="1:15" ht="16.5" x14ac:dyDescent="0.3">
      <c r="A381" s="70">
        <v>372</v>
      </c>
      <c r="B381" s="68" t="s">
        <v>362</v>
      </c>
      <c r="C381" s="41">
        <v>466</v>
      </c>
      <c r="D381" s="41">
        <v>250</v>
      </c>
      <c r="E381" s="41">
        <v>100</v>
      </c>
      <c r="F381" s="41">
        <v>0</v>
      </c>
      <c r="G381" s="60">
        <f t="shared" si="35"/>
        <v>816</v>
      </c>
      <c r="H381" s="41">
        <v>466</v>
      </c>
      <c r="I381" s="41">
        <v>250</v>
      </c>
      <c r="J381" s="41">
        <v>100</v>
      </c>
      <c r="K381" s="41">
        <v>1000</v>
      </c>
      <c r="L381" s="61">
        <f t="shared" si="36"/>
        <v>1816</v>
      </c>
      <c r="M381" s="42">
        <f t="shared" si="34"/>
        <v>2632</v>
      </c>
      <c r="N381" s="41">
        <v>650</v>
      </c>
      <c r="O381" s="41">
        <f t="shared" si="33"/>
        <v>1982</v>
      </c>
    </row>
    <row r="382" spans="1:15" ht="16.5" x14ac:dyDescent="0.3">
      <c r="A382" s="70">
        <v>373</v>
      </c>
      <c r="B382" s="68" t="s">
        <v>361</v>
      </c>
      <c r="C382" s="41">
        <v>0</v>
      </c>
      <c r="D382" s="41">
        <v>0</v>
      </c>
      <c r="E382" s="41">
        <v>0</v>
      </c>
      <c r="F382" s="41">
        <v>0</v>
      </c>
      <c r="G382" s="60">
        <f t="shared" si="35"/>
        <v>0</v>
      </c>
      <c r="H382" s="41">
        <v>391</v>
      </c>
      <c r="I382" s="41">
        <v>250</v>
      </c>
      <c r="J382" s="41">
        <v>100</v>
      </c>
      <c r="K382" s="41">
        <v>250</v>
      </c>
      <c r="L382" s="61">
        <f t="shared" si="36"/>
        <v>991</v>
      </c>
      <c r="M382" s="42">
        <f t="shared" si="34"/>
        <v>991</v>
      </c>
      <c r="N382" s="41">
        <v>991</v>
      </c>
      <c r="O382" s="41">
        <f t="shared" si="33"/>
        <v>0</v>
      </c>
    </row>
    <row r="383" spans="1:15" ht="16.5" x14ac:dyDescent="0.3">
      <c r="A383" s="70">
        <v>374</v>
      </c>
      <c r="B383" s="68" t="s">
        <v>363</v>
      </c>
      <c r="C383" s="41">
        <v>0</v>
      </c>
      <c r="D383" s="41">
        <v>0</v>
      </c>
      <c r="E383" s="41">
        <v>0</v>
      </c>
      <c r="F383" s="41">
        <v>0</v>
      </c>
      <c r="G383" s="60">
        <f t="shared" si="35"/>
        <v>0</v>
      </c>
      <c r="H383" s="41">
        <v>107</v>
      </c>
      <c r="I383" s="41">
        <v>250</v>
      </c>
      <c r="J383" s="41">
        <v>100</v>
      </c>
      <c r="K383" s="41">
        <v>250</v>
      </c>
      <c r="L383" s="61">
        <f t="shared" si="36"/>
        <v>707</v>
      </c>
      <c r="M383" s="42">
        <f t="shared" si="34"/>
        <v>707</v>
      </c>
      <c r="N383" s="41">
        <v>707</v>
      </c>
      <c r="O383" s="41">
        <f t="shared" si="33"/>
        <v>0</v>
      </c>
    </row>
    <row r="384" spans="1:15" ht="16.5" x14ac:dyDescent="0.3">
      <c r="A384" s="70">
        <v>375</v>
      </c>
      <c r="B384" s="68" t="s">
        <v>364</v>
      </c>
      <c r="C384" s="41">
        <v>0</v>
      </c>
      <c r="D384" s="41">
        <v>0</v>
      </c>
      <c r="E384" s="41">
        <v>0</v>
      </c>
      <c r="F384" s="41">
        <v>0</v>
      </c>
      <c r="G384" s="60">
        <f t="shared" si="35"/>
        <v>0</v>
      </c>
      <c r="H384" s="41">
        <v>107</v>
      </c>
      <c r="I384" s="41">
        <v>250</v>
      </c>
      <c r="J384" s="41">
        <v>100</v>
      </c>
      <c r="K384" s="41">
        <v>250</v>
      </c>
      <c r="L384" s="61">
        <f t="shared" si="36"/>
        <v>707</v>
      </c>
      <c r="M384" s="42">
        <f t="shared" si="34"/>
        <v>707</v>
      </c>
      <c r="N384" s="41">
        <v>707</v>
      </c>
      <c r="O384" s="41">
        <f t="shared" si="33"/>
        <v>0</v>
      </c>
    </row>
    <row r="385" spans="1:15" ht="16.5" x14ac:dyDescent="0.3">
      <c r="A385" s="70">
        <v>376</v>
      </c>
      <c r="B385" s="68" t="s">
        <v>365</v>
      </c>
      <c r="C385" s="41">
        <v>0</v>
      </c>
      <c r="D385" s="41">
        <v>0</v>
      </c>
      <c r="E385" s="41">
        <v>0</v>
      </c>
      <c r="F385" s="41">
        <v>0</v>
      </c>
      <c r="G385" s="60">
        <f t="shared" si="35"/>
        <v>0</v>
      </c>
      <c r="H385" s="41">
        <v>107</v>
      </c>
      <c r="I385" s="41">
        <v>250</v>
      </c>
      <c r="J385" s="41">
        <v>100</v>
      </c>
      <c r="K385" s="41">
        <v>250</v>
      </c>
      <c r="L385" s="61">
        <f t="shared" si="36"/>
        <v>707</v>
      </c>
      <c r="M385" s="42">
        <f t="shared" si="34"/>
        <v>707</v>
      </c>
      <c r="N385" s="41">
        <v>707</v>
      </c>
      <c r="O385" s="41">
        <f t="shared" si="33"/>
        <v>0</v>
      </c>
    </row>
    <row r="386" spans="1:15" ht="16.5" x14ac:dyDescent="0.3">
      <c r="A386" s="70">
        <v>377</v>
      </c>
      <c r="B386" s="68" t="s">
        <v>366</v>
      </c>
      <c r="C386" s="41">
        <v>0</v>
      </c>
      <c r="D386" s="41">
        <v>0</v>
      </c>
      <c r="E386" s="41">
        <v>0</v>
      </c>
      <c r="F386" s="41">
        <v>0</v>
      </c>
      <c r="G386" s="60">
        <f t="shared" si="35"/>
        <v>0</v>
      </c>
      <c r="H386" s="41">
        <v>1153</v>
      </c>
      <c r="I386" s="41">
        <v>250</v>
      </c>
      <c r="J386" s="41">
        <v>100</v>
      </c>
      <c r="K386" s="41">
        <v>250</v>
      </c>
      <c r="L386" s="61">
        <f t="shared" si="36"/>
        <v>1753</v>
      </c>
      <c r="M386" s="42">
        <f t="shared" si="34"/>
        <v>1753</v>
      </c>
      <c r="N386" s="41">
        <v>1753</v>
      </c>
      <c r="O386" s="41">
        <f t="shared" si="33"/>
        <v>0</v>
      </c>
    </row>
    <row r="387" spans="1:15" ht="16.5" x14ac:dyDescent="0.3">
      <c r="A387" s="70">
        <v>378</v>
      </c>
      <c r="B387" s="68" t="s">
        <v>367</v>
      </c>
      <c r="C387" s="41">
        <v>0</v>
      </c>
      <c r="D387" s="41">
        <v>0</v>
      </c>
      <c r="E387" s="41">
        <v>0</v>
      </c>
      <c r="F387" s="41">
        <v>0</v>
      </c>
      <c r="G387" s="60">
        <f t="shared" si="35"/>
        <v>0</v>
      </c>
      <c r="H387" s="41">
        <v>137</v>
      </c>
      <c r="I387" s="41">
        <v>250</v>
      </c>
      <c r="J387" s="41">
        <v>100</v>
      </c>
      <c r="K387" s="41">
        <v>250</v>
      </c>
      <c r="L387" s="61">
        <f t="shared" si="36"/>
        <v>737</v>
      </c>
      <c r="M387" s="42">
        <f t="shared" si="34"/>
        <v>737</v>
      </c>
      <c r="N387" s="41">
        <v>737</v>
      </c>
      <c r="O387" s="41">
        <f t="shared" si="33"/>
        <v>0</v>
      </c>
    </row>
    <row r="388" spans="1:15" ht="16.5" x14ac:dyDescent="0.3">
      <c r="A388" s="70">
        <v>379</v>
      </c>
      <c r="B388" s="68" t="s">
        <v>368</v>
      </c>
      <c r="C388" s="41">
        <v>0</v>
      </c>
      <c r="D388" s="41">
        <v>0</v>
      </c>
      <c r="E388" s="41">
        <v>0</v>
      </c>
      <c r="F388" s="41">
        <v>0</v>
      </c>
      <c r="G388" s="60">
        <f t="shared" si="35"/>
        <v>0</v>
      </c>
      <c r="H388" s="41">
        <v>137</v>
      </c>
      <c r="I388" s="41">
        <v>250</v>
      </c>
      <c r="J388" s="41">
        <v>100</v>
      </c>
      <c r="K388" s="41">
        <v>250</v>
      </c>
      <c r="L388" s="61">
        <f t="shared" si="36"/>
        <v>737</v>
      </c>
      <c r="M388" s="42">
        <f t="shared" si="34"/>
        <v>737</v>
      </c>
      <c r="N388" s="41">
        <v>737</v>
      </c>
      <c r="O388" s="41">
        <f t="shared" si="33"/>
        <v>0</v>
      </c>
    </row>
    <row r="389" spans="1:15" ht="16.5" x14ac:dyDescent="0.3">
      <c r="A389" s="70">
        <v>380</v>
      </c>
      <c r="B389" s="68" t="s">
        <v>448</v>
      </c>
      <c r="C389" s="41">
        <v>0</v>
      </c>
      <c r="D389" s="41">
        <v>0</v>
      </c>
      <c r="E389" s="41">
        <v>0</v>
      </c>
      <c r="F389" s="41">
        <v>0</v>
      </c>
      <c r="G389" s="60">
        <f t="shared" si="35"/>
        <v>0</v>
      </c>
      <c r="H389" s="41">
        <v>70</v>
      </c>
      <c r="I389" s="41"/>
      <c r="J389" s="41"/>
      <c r="K389" s="41"/>
      <c r="L389" s="61">
        <f t="shared" si="36"/>
        <v>70</v>
      </c>
      <c r="M389" s="42">
        <f t="shared" si="34"/>
        <v>70</v>
      </c>
      <c r="N389" s="41">
        <v>70</v>
      </c>
      <c r="O389" s="41">
        <f t="shared" si="33"/>
        <v>0</v>
      </c>
    </row>
    <row r="390" spans="1:15" ht="16.5" x14ac:dyDescent="0.3">
      <c r="A390" s="70">
        <v>381</v>
      </c>
      <c r="B390" s="68" t="s">
        <v>369</v>
      </c>
      <c r="C390" s="41">
        <v>0</v>
      </c>
      <c r="D390" s="41">
        <v>0</v>
      </c>
      <c r="E390" s="41">
        <v>0</v>
      </c>
      <c r="F390" s="41">
        <v>0</v>
      </c>
      <c r="G390" s="60">
        <f t="shared" si="35"/>
        <v>0</v>
      </c>
      <c r="H390" s="41">
        <v>347</v>
      </c>
      <c r="I390" s="41">
        <v>250</v>
      </c>
      <c r="J390" s="41">
        <v>100</v>
      </c>
      <c r="K390" s="41">
        <v>250</v>
      </c>
      <c r="L390" s="61">
        <f t="shared" si="36"/>
        <v>947</v>
      </c>
      <c r="M390" s="42">
        <f t="shared" si="34"/>
        <v>947</v>
      </c>
      <c r="N390" s="41"/>
      <c r="O390" s="41">
        <f t="shared" si="33"/>
        <v>947</v>
      </c>
    </row>
    <row r="391" spans="1:15" ht="16.5" x14ac:dyDescent="0.3">
      <c r="A391" s="70">
        <v>382</v>
      </c>
      <c r="B391" s="68" t="s">
        <v>370</v>
      </c>
      <c r="C391" s="41">
        <v>0</v>
      </c>
      <c r="D391" s="41">
        <v>0</v>
      </c>
      <c r="E391" s="41">
        <v>0</v>
      </c>
      <c r="F391" s="41">
        <v>0</v>
      </c>
      <c r="G391" s="60">
        <f t="shared" si="35"/>
        <v>0</v>
      </c>
      <c r="H391" s="41">
        <v>347</v>
      </c>
      <c r="I391" s="41">
        <v>250</v>
      </c>
      <c r="J391" s="41">
        <v>100</v>
      </c>
      <c r="K391" s="41">
        <v>250</v>
      </c>
      <c r="L391" s="61">
        <f t="shared" si="36"/>
        <v>947</v>
      </c>
      <c r="M391" s="42">
        <f t="shared" si="34"/>
        <v>947</v>
      </c>
      <c r="N391" s="41">
        <v>947</v>
      </c>
      <c r="O391" s="41">
        <f t="shared" si="33"/>
        <v>0</v>
      </c>
    </row>
    <row r="392" spans="1:15" ht="16.5" x14ac:dyDescent="0.3">
      <c r="A392" s="70">
        <v>383</v>
      </c>
      <c r="B392" s="68" t="s">
        <v>371</v>
      </c>
      <c r="C392" s="41">
        <v>0</v>
      </c>
      <c r="D392" s="41">
        <v>0</v>
      </c>
      <c r="E392" s="41">
        <v>0</v>
      </c>
      <c r="F392" s="41">
        <v>0</v>
      </c>
      <c r="G392" s="60">
        <f t="shared" si="35"/>
        <v>0</v>
      </c>
      <c r="H392" s="41">
        <v>350</v>
      </c>
      <c r="I392" s="41">
        <v>250</v>
      </c>
      <c r="J392" s="41">
        <v>100</v>
      </c>
      <c r="K392" s="41">
        <v>250</v>
      </c>
      <c r="L392" s="61">
        <f t="shared" si="36"/>
        <v>950</v>
      </c>
      <c r="M392" s="42">
        <f t="shared" si="34"/>
        <v>950</v>
      </c>
      <c r="N392" s="41">
        <v>450</v>
      </c>
      <c r="O392" s="41">
        <f t="shared" si="33"/>
        <v>500</v>
      </c>
    </row>
    <row r="393" spans="1:15" ht="16.5" x14ac:dyDescent="0.3">
      <c r="A393" s="70">
        <v>384</v>
      </c>
      <c r="B393" s="68" t="s">
        <v>372</v>
      </c>
      <c r="C393" s="41">
        <v>0</v>
      </c>
      <c r="D393" s="41">
        <v>0</v>
      </c>
      <c r="E393" s="41">
        <v>0</v>
      </c>
      <c r="F393" s="41">
        <v>0</v>
      </c>
      <c r="G393" s="60">
        <f t="shared" si="35"/>
        <v>0</v>
      </c>
      <c r="H393" s="41">
        <v>157</v>
      </c>
      <c r="I393" s="41"/>
      <c r="J393" s="41"/>
      <c r="K393" s="41"/>
      <c r="L393" s="61">
        <f t="shared" si="36"/>
        <v>157</v>
      </c>
      <c r="M393" s="42">
        <f t="shared" si="34"/>
        <v>157</v>
      </c>
      <c r="N393" s="41">
        <v>157</v>
      </c>
      <c r="O393" s="41">
        <f t="shared" si="33"/>
        <v>0</v>
      </c>
    </row>
    <row r="394" spans="1:15" ht="16.5" x14ac:dyDescent="0.3">
      <c r="A394" s="70">
        <v>385</v>
      </c>
      <c r="B394" s="68" t="s">
        <v>373</v>
      </c>
      <c r="C394" s="41">
        <v>320</v>
      </c>
      <c r="D394" s="41">
        <v>250</v>
      </c>
      <c r="E394" s="41">
        <v>100</v>
      </c>
      <c r="F394" s="41">
        <v>500</v>
      </c>
      <c r="G394" s="60">
        <f t="shared" si="35"/>
        <v>1170</v>
      </c>
      <c r="H394" s="41">
        <v>320</v>
      </c>
      <c r="I394" s="41">
        <v>250</v>
      </c>
      <c r="J394" s="41">
        <v>100</v>
      </c>
      <c r="K394" s="41">
        <v>250</v>
      </c>
      <c r="L394" s="61">
        <f t="shared" si="36"/>
        <v>920</v>
      </c>
      <c r="M394" s="42">
        <f t="shared" si="34"/>
        <v>2090</v>
      </c>
      <c r="N394" s="41"/>
      <c r="O394" s="41">
        <f t="shared" si="33"/>
        <v>2090</v>
      </c>
    </row>
    <row r="395" spans="1:15" ht="16.5" x14ac:dyDescent="0.3">
      <c r="A395" s="70">
        <v>386</v>
      </c>
      <c r="B395" s="68" t="s">
        <v>374</v>
      </c>
      <c r="C395" s="41">
        <v>0</v>
      </c>
      <c r="D395" s="41">
        <v>140</v>
      </c>
      <c r="E395" s="41">
        <v>200</v>
      </c>
      <c r="F395" s="41">
        <v>2000</v>
      </c>
      <c r="G395" s="60">
        <f t="shared" si="35"/>
        <v>2340</v>
      </c>
      <c r="H395" s="41">
        <v>320</v>
      </c>
      <c r="I395" s="41">
        <v>250</v>
      </c>
      <c r="J395" s="41">
        <v>100</v>
      </c>
      <c r="K395" s="41">
        <v>1000</v>
      </c>
      <c r="L395" s="61">
        <f t="shared" si="36"/>
        <v>1670</v>
      </c>
      <c r="M395" s="42">
        <f t="shared" si="34"/>
        <v>4010</v>
      </c>
      <c r="N395" s="41"/>
      <c r="O395" s="41">
        <f t="shared" si="33"/>
        <v>4010</v>
      </c>
    </row>
    <row r="396" spans="1:15" ht="16.5" x14ac:dyDescent="0.3">
      <c r="A396" s="70">
        <v>387</v>
      </c>
      <c r="B396" s="68" t="s">
        <v>375</v>
      </c>
      <c r="C396" s="41">
        <v>608</v>
      </c>
      <c r="D396" s="41">
        <v>330</v>
      </c>
      <c r="E396" s="41">
        <v>300</v>
      </c>
      <c r="F396" s="41">
        <v>0</v>
      </c>
      <c r="G396" s="60">
        <f t="shared" si="35"/>
        <v>1238</v>
      </c>
      <c r="H396" s="41">
        <v>608</v>
      </c>
      <c r="I396" s="41">
        <v>250</v>
      </c>
      <c r="J396" s="41">
        <v>100</v>
      </c>
      <c r="K396" s="41">
        <v>250</v>
      </c>
      <c r="L396" s="61">
        <f t="shared" si="36"/>
        <v>1208</v>
      </c>
      <c r="M396" s="42">
        <f t="shared" si="34"/>
        <v>2446</v>
      </c>
      <c r="N396" s="41"/>
      <c r="O396" s="41">
        <f t="shared" si="33"/>
        <v>2446</v>
      </c>
    </row>
    <row r="397" spans="1:15" ht="16.5" x14ac:dyDescent="0.3">
      <c r="A397" s="70">
        <v>388</v>
      </c>
      <c r="B397" s="68" t="s">
        <v>376</v>
      </c>
      <c r="C397" s="41">
        <v>0</v>
      </c>
      <c r="D397" s="41">
        <v>0</v>
      </c>
      <c r="E397" s="41">
        <v>0</v>
      </c>
      <c r="F397" s="41">
        <v>0</v>
      </c>
      <c r="G397" s="60">
        <f t="shared" si="35"/>
        <v>0</v>
      </c>
      <c r="H397" s="41">
        <v>340</v>
      </c>
      <c r="I397" s="41">
        <v>250</v>
      </c>
      <c r="J397" s="41">
        <v>100</v>
      </c>
      <c r="K397" s="41">
        <v>250</v>
      </c>
      <c r="L397" s="61">
        <f t="shared" si="36"/>
        <v>940</v>
      </c>
      <c r="M397" s="42">
        <f t="shared" si="34"/>
        <v>940</v>
      </c>
      <c r="N397" s="41">
        <v>940</v>
      </c>
      <c r="O397" s="41">
        <f t="shared" si="33"/>
        <v>0</v>
      </c>
    </row>
    <row r="398" spans="1:15" ht="16.5" x14ac:dyDescent="0.3">
      <c r="A398" s="70">
        <v>389</v>
      </c>
      <c r="B398" s="68" t="s">
        <v>377</v>
      </c>
      <c r="C398" s="41">
        <v>0</v>
      </c>
      <c r="D398" s="41">
        <v>0</v>
      </c>
      <c r="E398" s="41">
        <v>0</v>
      </c>
      <c r="F398" s="41">
        <v>0</v>
      </c>
      <c r="G398" s="60">
        <f t="shared" si="35"/>
        <v>0</v>
      </c>
      <c r="H398" s="41">
        <v>928</v>
      </c>
      <c r="I398" s="41">
        <v>250</v>
      </c>
      <c r="J398" s="41">
        <v>100</v>
      </c>
      <c r="K398" s="41">
        <v>250</v>
      </c>
      <c r="L398" s="61">
        <f t="shared" si="36"/>
        <v>1528</v>
      </c>
      <c r="M398" s="42">
        <f t="shared" si="34"/>
        <v>1528</v>
      </c>
      <c r="N398" s="41">
        <v>1528</v>
      </c>
      <c r="O398" s="41">
        <f t="shared" si="33"/>
        <v>0</v>
      </c>
    </row>
    <row r="399" spans="1:15" ht="16.5" x14ac:dyDescent="0.3">
      <c r="A399" s="70">
        <v>390</v>
      </c>
      <c r="B399" s="68" t="s">
        <v>378</v>
      </c>
      <c r="C399" s="41">
        <v>68</v>
      </c>
      <c r="D399" s="41">
        <v>500</v>
      </c>
      <c r="E399" s="41">
        <v>200</v>
      </c>
      <c r="F399" s="41">
        <v>500</v>
      </c>
      <c r="G399" s="60">
        <f t="shared" si="35"/>
        <v>1268</v>
      </c>
      <c r="H399" s="41">
        <v>34</v>
      </c>
      <c r="I399" s="41">
        <v>250</v>
      </c>
      <c r="J399" s="41">
        <v>100</v>
      </c>
      <c r="K399" s="41">
        <v>250</v>
      </c>
      <c r="L399" s="61">
        <f t="shared" si="36"/>
        <v>634</v>
      </c>
      <c r="M399" s="42">
        <f t="shared" si="34"/>
        <v>1902</v>
      </c>
      <c r="N399" s="41"/>
      <c r="O399" s="41">
        <f t="shared" ref="O399:O453" si="37">SUM(M399-N399)</f>
        <v>1902</v>
      </c>
    </row>
    <row r="400" spans="1:15" ht="16.5" x14ac:dyDescent="0.3">
      <c r="A400" s="70">
        <v>391</v>
      </c>
      <c r="B400" s="68" t="s">
        <v>379</v>
      </c>
      <c r="C400" s="41">
        <v>0</v>
      </c>
      <c r="D400" s="41">
        <v>0</v>
      </c>
      <c r="E400" s="41">
        <v>0</v>
      </c>
      <c r="F400" s="41">
        <v>0</v>
      </c>
      <c r="G400" s="60">
        <f t="shared" si="35"/>
        <v>0</v>
      </c>
      <c r="H400" s="41">
        <v>200</v>
      </c>
      <c r="I400" s="41">
        <v>250</v>
      </c>
      <c r="J400" s="41">
        <v>100</v>
      </c>
      <c r="K400" s="41">
        <v>250</v>
      </c>
      <c r="L400" s="61">
        <f t="shared" si="36"/>
        <v>800</v>
      </c>
      <c r="M400" s="42">
        <f t="shared" si="34"/>
        <v>800</v>
      </c>
      <c r="N400" s="41"/>
      <c r="O400" s="41">
        <f t="shared" si="37"/>
        <v>800</v>
      </c>
    </row>
    <row r="401" spans="1:15" ht="16.5" x14ac:dyDescent="0.3">
      <c r="A401" s="70">
        <v>392</v>
      </c>
      <c r="B401" s="68" t="s">
        <v>380</v>
      </c>
      <c r="C401" s="41">
        <v>0</v>
      </c>
      <c r="D401" s="41">
        <v>0</v>
      </c>
      <c r="E401" s="41">
        <v>0</v>
      </c>
      <c r="F401" s="41">
        <v>0</v>
      </c>
      <c r="G401" s="60">
        <f t="shared" si="35"/>
        <v>0</v>
      </c>
      <c r="H401" s="41">
        <v>425</v>
      </c>
      <c r="I401" s="41">
        <v>250</v>
      </c>
      <c r="J401" s="41">
        <v>100</v>
      </c>
      <c r="K401" s="41">
        <v>250</v>
      </c>
      <c r="L401" s="61">
        <f t="shared" si="36"/>
        <v>1025</v>
      </c>
      <c r="M401" s="42">
        <f t="shared" si="34"/>
        <v>1025</v>
      </c>
      <c r="N401" s="41"/>
      <c r="O401" s="41">
        <f t="shared" si="37"/>
        <v>1025</v>
      </c>
    </row>
    <row r="402" spans="1:15" ht="16.5" x14ac:dyDescent="0.3">
      <c r="A402" s="70">
        <v>393</v>
      </c>
      <c r="B402" s="68" t="s">
        <v>381</v>
      </c>
      <c r="C402" s="41">
        <v>0</v>
      </c>
      <c r="D402" s="41">
        <v>0</v>
      </c>
      <c r="E402" s="41">
        <v>0</v>
      </c>
      <c r="F402" s="41">
        <v>0</v>
      </c>
      <c r="G402" s="60">
        <f t="shared" si="35"/>
        <v>0</v>
      </c>
      <c r="H402" s="41">
        <v>157</v>
      </c>
      <c r="I402" s="41">
        <v>250</v>
      </c>
      <c r="J402" s="41">
        <v>100</v>
      </c>
      <c r="K402" s="41">
        <v>250</v>
      </c>
      <c r="L402" s="61">
        <f t="shared" si="36"/>
        <v>757</v>
      </c>
      <c r="M402" s="42">
        <f t="shared" si="34"/>
        <v>757</v>
      </c>
      <c r="N402" s="41">
        <v>757</v>
      </c>
      <c r="O402" s="41">
        <f t="shared" si="37"/>
        <v>0</v>
      </c>
    </row>
    <row r="403" spans="1:15" ht="16.5" x14ac:dyDescent="0.3">
      <c r="A403" s="70">
        <v>394</v>
      </c>
      <c r="B403" s="68" t="s">
        <v>382</v>
      </c>
      <c r="C403" s="41">
        <v>0</v>
      </c>
      <c r="D403" s="41">
        <v>0</v>
      </c>
      <c r="E403" s="41">
        <v>0</v>
      </c>
      <c r="F403" s="41">
        <v>0</v>
      </c>
      <c r="G403" s="60">
        <f t="shared" si="35"/>
        <v>0</v>
      </c>
      <c r="H403" s="41">
        <v>552</v>
      </c>
      <c r="I403" s="41">
        <v>250</v>
      </c>
      <c r="J403" s="41">
        <v>100</v>
      </c>
      <c r="K403" s="41">
        <v>250</v>
      </c>
      <c r="L403" s="61">
        <f t="shared" si="36"/>
        <v>1152</v>
      </c>
      <c r="M403" s="42">
        <f t="shared" si="34"/>
        <v>1152</v>
      </c>
      <c r="N403" s="41">
        <v>1152</v>
      </c>
      <c r="O403" s="41">
        <f t="shared" si="37"/>
        <v>0</v>
      </c>
    </row>
    <row r="404" spans="1:15" ht="16.5" x14ac:dyDescent="0.3">
      <c r="A404" s="70">
        <v>395</v>
      </c>
      <c r="B404" s="68" t="s">
        <v>383</v>
      </c>
      <c r="C404" s="41">
        <v>0</v>
      </c>
      <c r="D404" s="41">
        <v>0</v>
      </c>
      <c r="E404" s="41">
        <v>0</v>
      </c>
      <c r="F404" s="41">
        <v>0</v>
      </c>
      <c r="G404" s="60">
        <f t="shared" si="35"/>
        <v>0</v>
      </c>
      <c r="H404" s="41">
        <v>250</v>
      </c>
      <c r="I404" s="41">
        <v>250</v>
      </c>
      <c r="J404" s="41">
        <v>100</v>
      </c>
      <c r="K404" s="41">
        <v>1000</v>
      </c>
      <c r="L404" s="61">
        <f t="shared" si="36"/>
        <v>1600</v>
      </c>
      <c r="M404" s="42">
        <f t="shared" ref="M404:M456" si="38">SUM(G404,L404)</f>
        <v>1600</v>
      </c>
      <c r="N404" s="41">
        <v>1600</v>
      </c>
      <c r="O404" s="41">
        <f t="shared" si="37"/>
        <v>0</v>
      </c>
    </row>
    <row r="405" spans="1:15" ht="16.5" x14ac:dyDescent="0.3">
      <c r="A405" s="70">
        <v>396</v>
      </c>
      <c r="B405" s="68" t="s">
        <v>384</v>
      </c>
      <c r="C405" s="41">
        <v>0</v>
      </c>
      <c r="D405" s="41">
        <v>0</v>
      </c>
      <c r="E405" s="41">
        <v>0</v>
      </c>
      <c r="F405" s="41">
        <v>0</v>
      </c>
      <c r="G405" s="60">
        <f t="shared" si="35"/>
        <v>0</v>
      </c>
      <c r="H405" s="41">
        <v>1148</v>
      </c>
      <c r="I405" s="41">
        <v>250</v>
      </c>
      <c r="J405" s="41">
        <v>100</v>
      </c>
      <c r="K405" s="41">
        <v>250</v>
      </c>
      <c r="L405" s="61">
        <f t="shared" si="36"/>
        <v>1748</v>
      </c>
      <c r="M405" s="42">
        <f t="shared" si="38"/>
        <v>1748</v>
      </c>
      <c r="N405" s="41">
        <v>1748</v>
      </c>
      <c r="O405" s="41">
        <f t="shared" si="37"/>
        <v>0</v>
      </c>
    </row>
    <row r="406" spans="1:15" ht="16.5" x14ac:dyDescent="0.3">
      <c r="A406" s="70">
        <v>397</v>
      </c>
      <c r="B406" s="68" t="s">
        <v>385</v>
      </c>
      <c r="C406" s="41">
        <v>0</v>
      </c>
      <c r="D406" s="41">
        <v>0</v>
      </c>
      <c r="E406" s="41">
        <v>0</v>
      </c>
      <c r="F406" s="41">
        <v>0</v>
      </c>
      <c r="G406" s="60">
        <f t="shared" si="35"/>
        <v>0</v>
      </c>
      <c r="H406" s="41">
        <v>408</v>
      </c>
      <c r="I406" s="41">
        <v>250</v>
      </c>
      <c r="J406" s="41">
        <v>100</v>
      </c>
      <c r="K406" s="41">
        <v>250</v>
      </c>
      <c r="L406" s="61">
        <f t="shared" si="36"/>
        <v>1008</v>
      </c>
      <c r="M406" s="42">
        <f t="shared" si="38"/>
        <v>1008</v>
      </c>
      <c r="N406" s="41"/>
      <c r="O406" s="41">
        <f t="shared" si="37"/>
        <v>1008</v>
      </c>
    </row>
    <row r="407" spans="1:15" ht="16.5" x14ac:dyDescent="0.3">
      <c r="A407" s="70">
        <v>398</v>
      </c>
      <c r="B407" s="68" t="s">
        <v>386</v>
      </c>
      <c r="C407" s="41">
        <v>0</v>
      </c>
      <c r="D407" s="41">
        <v>0</v>
      </c>
      <c r="E407" s="41">
        <v>0</v>
      </c>
      <c r="F407" s="41">
        <v>0</v>
      </c>
      <c r="G407" s="60">
        <f t="shared" si="35"/>
        <v>0</v>
      </c>
      <c r="H407" s="41">
        <v>145</v>
      </c>
      <c r="I407" s="41">
        <v>250</v>
      </c>
      <c r="J407" s="41">
        <v>100</v>
      </c>
      <c r="K407" s="41">
        <v>250</v>
      </c>
      <c r="L407" s="61">
        <f t="shared" si="36"/>
        <v>745</v>
      </c>
      <c r="M407" s="42">
        <f t="shared" si="38"/>
        <v>745</v>
      </c>
      <c r="N407" s="41">
        <v>250</v>
      </c>
      <c r="O407" s="41">
        <f t="shared" si="37"/>
        <v>495</v>
      </c>
    </row>
    <row r="408" spans="1:15" ht="16.5" x14ac:dyDescent="0.3">
      <c r="A408" s="70">
        <v>399</v>
      </c>
      <c r="B408" s="68" t="s">
        <v>387</v>
      </c>
      <c r="C408" s="41">
        <v>0</v>
      </c>
      <c r="D408" s="41">
        <v>0</v>
      </c>
      <c r="E408" s="41">
        <v>0</v>
      </c>
      <c r="F408" s="41">
        <v>0</v>
      </c>
      <c r="G408" s="60">
        <f t="shared" si="35"/>
        <v>0</v>
      </c>
      <c r="H408" s="41">
        <v>145</v>
      </c>
      <c r="I408" s="41">
        <v>250</v>
      </c>
      <c r="J408" s="41">
        <v>100</v>
      </c>
      <c r="K408" s="41">
        <v>250</v>
      </c>
      <c r="L408" s="61">
        <f t="shared" si="36"/>
        <v>745</v>
      </c>
      <c r="M408" s="42">
        <f t="shared" si="38"/>
        <v>745</v>
      </c>
      <c r="N408" s="41">
        <v>745</v>
      </c>
      <c r="O408" s="41">
        <f t="shared" si="37"/>
        <v>0</v>
      </c>
    </row>
    <row r="409" spans="1:15" ht="16.5" x14ac:dyDescent="0.3">
      <c r="A409" s="70">
        <v>400</v>
      </c>
      <c r="B409" s="68" t="s">
        <v>388</v>
      </c>
      <c r="C409" s="41">
        <v>0</v>
      </c>
      <c r="D409" s="41">
        <v>0</v>
      </c>
      <c r="E409" s="41">
        <v>0</v>
      </c>
      <c r="F409" s="41">
        <v>0</v>
      </c>
      <c r="G409" s="60">
        <f t="shared" si="35"/>
        <v>0</v>
      </c>
      <c r="H409" s="41">
        <v>612</v>
      </c>
      <c r="I409" s="41">
        <v>250</v>
      </c>
      <c r="J409" s="41">
        <v>100</v>
      </c>
      <c r="K409" s="41">
        <v>250</v>
      </c>
      <c r="L409" s="61">
        <f t="shared" si="36"/>
        <v>1212</v>
      </c>
      <c r="M409" s="42">
        <f t="shared" si="38"/>
        <v>1212</v>
      </c>
      <c r="N409" s="41">
        <v>500</v>
      </c>
      <c r="O409" s="41">
        <f t="shared" si="37"/>
        <v>712</v>
      </c>
    </row>
    <row r="410" spans="1:15" ht="16.5" x14ac:dyDescent="0.3">
      <c r="A410" s="70">
        <v>401</v>
      </c>
      <c r="B410" s="68" t="s">
        <v>390</v>
      </c>
      <c r="C410" s="41">
        <v>0</v>
      </c>
      <c r="D410" s="41">
        <v>0</v>
      </c>
      <c r="E410" s="41">
        <v>0</v>
      </c>
      <c r="F410" s="41">
        <v>0</v>
      </c>
      <c r="G410" s="60">
        <f t="shared" si="35"/>
        <v>0</v>
      </c>
      <c r="H410" s="41">
        <v>455</v>
      </c>
      <c r="I410" s="41">
        <v>250</v>
      </c>
      <c r="J410" s="41">
        <v>100</v>
      </c>
      <c r="K410" s="41">
        <v>250</v>
      </c>
      <c r="L410" s="61">
        <f t="shared" si="36"/>
        <v>1055</v>
      </c>
      <c r="M410" s="42">
        <f t="shared" si="38"/>
        <v>1055</v>
      </c>
      <c r="N410" s="41">
        <v>500</v>
      </c>
      <c r="O410" s="41">
        <f t="shared" si="37"/>
        <v>555</v>
      </c>
    </row>
    <row r="411" spans="1:15" ht="16.5" x14ac:dyDescent="0.3">
      <c r="A411" s="70">
        <v>402</v>
      </c>
      <c r="B411" s="68" t="s">
        <v>391</v>
      </c>
      <c r="C411" s="41">
        <v>0</v>
      </c>
      <c r="D411" s="41">
        <v>350</v>
      </c>
      <c r="E411" s="41">
        <v>250</v>
      </c>
      <c r="F411" s="41">
        <v>0</v>
      </c>
      <c r="G411" s="60">
        <f t="shared" si="35"/>
        <v>600</v>
      </c>
      <c r="H411" s="41">
        <v>474</v>
      </c>
      <c r="I411" s="41">
        <v>250</v>
      </c>
      <c r="J411" s="41">
        <v>100</v>
      </c>
      <c r="K411" s="41">
        <v>250</v>
      </c>
      <c r="L411" s="61">
        <f t="shared" si="36"/>
        <v>1074</v>
      </c>
      <c r="M411" s="42">
        <f t="shared" si="38"/>
        <v>1674</v>
      </c>
      <c r="N411" s="41">
        <v>474</v>
      </c>
      <c r="O411" s="41">
        <f t="shared" si="37"/>
        <v>1200</v>
      </c>
    </row>
    <row r="412" spans="1:15" ht="16.5" x14ac:dyDescent="0.3">
      <c r="A412" s="70">
        <v>403</v>
      </c>
      <c r="B412" s="68" t="s">
        <v>393</v>
      </c>
      <c r="C412" s="41">
        <v>0</v>
      </c>
      <c r="D412" s="41">
        <v>0</v>
      </c>
      <c r="E412" s="41">
        <v>0</v>
      </c>
      <c r="F412" s="41">
        <v>0</v>
      </c>
      <c r="G412" s="60">
        <f t="shared" si="35"/>
        <v>0</v>
      </c>
      <c r="H412" s="41">
        <v>719</v>
      </c>
      <c r="I412" s="41">
        <v>250</v>
      </c>
      <c r="J412" s="41">
        <v>100</v>
      </c>
      <c r="K412" s="41">
        <v>250</v>
      </c>
      <c r="L412" s="61">
        <f t="shared" si="36"/>
        <v>1319</v>
      </c>
      <c r="M412" s="42">
        <f t="shared" si="38"/>
        <v>1319</v>
      </c>
      <c r="N412" s="41">
        <v>1319</v>
      </c>
      <c r="O412" s="41">
        <f t="shared" si="37"/>
        <v>0</v>
      </c>
    </row>
    <row r="413" spans="1:15" ht="16.5" x14ac:dyDescent="0.3">
      <c r="A413" s="70">
        <v>404</v>
      </c>
      <c r="B413" s="68" t="s">
        <v>392</v>
      </c>
      <c r="C413" s="41">
        <v>0</v>
      </c>
      <c r="D413" s="41">
        <v>0</v>
      </c>
      <c r="E413" s="41">
        <v>0</v>
      </c>
      <c r="F413" s="41">
        <v>0</v>
      </c>
      <c r="G413" s="60">
        <f t="shared" si="35"/>
        <v>0</v>
      </c>
      <c r="H413" s="41">
        <v>124</v>
      </c>
      <c r="I413" s="41">
        <v>250</v>
      </c>
      <c r="J413" s="41">
        <v>100</v>
      </c>
      <c r="K413" s="41">
        <v>250</v>
      </c>
      <c r="L413" s="61">
        <f t="shared" si="36"/>
        <v>724</v>
      </c>
      <c r="M413" s="42">
        <f t="shared" si="38"/>
        <v>724</v>
      </c>
      <c r="N413" s="41">
        <v>250</v>
      </c>
      <c r="O413" s="41">
        <f t="shared" si="37"/>
        <v>474</v>
      </c>
    </row>
    <row r="414" spans="1:15" ht="16.5" x14ac:dyDescent="0.3">
      <c r="A414" s="70">
        <v>405</v>
      </c>
      <c r="B414" s="68" t="s">
        <v>394</v>
      </c>
      <c r="C414" s="41">
        <v>242</v>
      </c>
      <c r="D414" s="41">
        <v>600</v>
      </c>
      <c r="E414" s="41">
        <v>300</v>
      </c>
      <c r="F414" s="41">
        <v>800</v>
      </c>
      <c r="G414" s="60">
        <f t="shared" si="35"/>
        <v>1942</v>
      </c>
      <c r="H414" s="41">
        <v>58</v>
      </c>
      <c r="I414" s="41">
        <v>250</v>
      </c>
      <c r="J414" s="41">
        <v>100</v>
      </c>
      <c r="K414" s="41">
        <v>250</v>
      </c>
      <c r="L414" s="61">
        <f t="shared" si="36"/>
        <v>658</v>
      </c>
      <c r="M414" s="42">
        <f t="shared" si="38"/>
        <v>2600</v>
      </c>
      <c r="N414" s="41"/>
      <c r="O414" s="41">
        <f t="shared" si="37"/>
        <v>2600</v>
      </c>
    </row>
    <row r="415" spans="1:15" ht="16.5" x14ac:dyDescent="0.3">
      <c r="A415" s="70">
        <v>406</v>
      </c>
      <c r="B415" s="68" t="s">
        <v>395</v>
      </c>
      <c r="C415" s="41">
        <v>0</v>
      </c>
      <c r="D415" s="41">
        <v>0</v>
      </c>
      <c r="E415" s="41">
        <v>0</v>
      </c>
      <c r="F415" s="41">
        <v>0</v>
      </c>
      <c r="G415" s="60">
        <f t="shared" si="35"/>
        <v>0</v>
      </c>
      <c r="H415" s="41">
        <v>72</v>
      </c>
      <c r="I415" s="41">
        <v>250</v>
      </c>
      <c r="J415" s="41">
        <v>100</v>
      </c>
      <c r="K415" s="41">
        <v>250</v>
      </c>
      <c r="L415" s="61">
        <f t="shared" si="36"/>
        <v>672</v>
      </c>
      <c r="M415" s="42">
        <f t="shared" si="38"/>
        <v>672</v>
      </c>
      <c r="N415" s="41"/>
      <c r="O415" s="41">
        <f t="shared" si="37"/>
        <v>672</v>
      </c>
    </row>
    <row r="416" spans="1:15" ht="16.5" x14ac:dyDescent="0.3">
      <c r="A416" s="70">
        <v>407</v>
      </c>
      <c r="B416" s="68" t="s">
        <v>396</v>
      </c>
      <c r="C416" s="41">
        <v>0</v>
      </c>
      <c r="D416" s="41">
        <v>0</v>
      </c>
      <c r="E416" s="41">
        <v>0</v>
      </c>
      <c r="F416" s="41">
        <v>0</v>
      </c>
      <c r="G416" s="60">
        <f t="shared" si="35"/>
        <v>0</v>
      </c>
      <c r="H416" s="41">
        <v>100</v>
      </c>
      <c r="I416" s="41">
        <v>250</v>
      </c>
      <c r="J416" s="41">
        <v>100</v>
      </c>
      <c r="K416" s="41">
        <v>250</v>
      </c>
      <c r="L416" s="61">
        <f t="shared" si="36"/>
        <v>700</v>
      </c>
      <c r="M416" s="42">
        <f t="shared" si="38"/>
        <v>700</v>
      </c>
      <c r="N416" s="41">
        <v>700</v>
      </c>
      <c r="O416" s="41">
        <f t="shared" si="37"/>
        <v>0</v>
      </c>
    </row>
    <row r="417" spans="1:15" ht="16.5" x14ac:dyDescent="0.3">
      <c r="A417" s="70">
        <v>408</v>
      </c>
      <c r="B417" s="68" t="s">
        <v>397</v>
      </c>
      <c r="C417" s="41">
        <v>0</v>
      </c>
      <c r="D417" s="41">
        <v>0</v>
      </c>
      <c r="E417" s="41">
        <v>0</v>
      </c>
      <c r="F417" s="41">
        <v>0</v>
      </c>
      <c r="G417" s="60">
        <f t="shared" si="35"/>
        <v>0</v>
      </c>
      <c r="H417" s="41">
        <v>133</v>
      </c>
      <c r="I417" s="41">
        <v>250</v>
      </c>
      <c r="J417" s="41">
        <v>100</v>
      </c>
      <c r="K417" s="41">
        <v>250</v>
      </c>
      <c r="L417" s="61">
        <f t="shared" si="36"/>
        <v>733</v>
      </c>
      <c r="M417" s="42">
        <f t="shared" si="38"/>
        <v>733</v>
      </c>
      <c r="N417" s="41">
        <v>733</v>
      </c>
      <c r="O417" s="41">
        <f t="shared" si="37"/>
        <v>0</v>
      </c>
    </row>
    <row r="418" spans="1:15" ht="16.5" x14ac:dyDescent="0.3">
      <c r="A418" s="70">
        <v>409</v>
      </c>
      <c r="B418" s="68" t="s">
        <v>486</v>
      </c>
      <c r="C418" s="41">
        <v>0</v>
      </c>
      <c r="D418" s="41">
        <v>0</v>
      </c>
      <c r="E418" s="41">
        <v>0</v>
      </c>
      <c r="F418" s="41">
        <v>0</v>
      </c>
      <c r="G418" s="60">
        <f t="shared" si="35"/>
        <v>0</v>
      </c>
      <c r="H418" s="41">
        <v>505</v>
      </c>
      <c r="I418" s="41">
        <v>250</v>
      </c>
      <c r="J418" s="41">
        <v>100</v>
      </c>
      <c r="K418" s="41">
        <v>250</v>
      </c>
      <c r="L418" s="61">
        <f t="shared" si="36"/>
        <v>1105</v>
      </c>
      <c r="M418" s="42">
        <f t="shared" si="38"/>
        <v>1105</v>
      </c>
      <c r="N418" s="41"/>
      <c r="O418" s="41">
        <f t="shared" si="37"/>
        <v>1105</v>
      </c>
    </row>
    <row r="419" spans="1:15" ht="16.5" x14ac:dyDescent="0.3">
      <c r="A419" s="70">
        <v>410</v>
      </c>
      <c r="B419" s="68" t="s">
        <v>398</v>
      </c>
      <c r="C419" s="41">
        <v>0</v>
      </c>
      <c r="D419" s="41">
        <v>0</v>
      </c>
      <c r="E419" s="41">
        <v>0</v>
      </c>
      <c r="F419" s="41">
        <v>0</v>
      </c>
      <c r="G419" s="60">
        <f t="shared" ref="G419:G469" si="39">SUM(C419:F419)</f>
        <v>0</v>
      </c>
      <c r="H419" s="41">
        <v>790</v>
      </c>
      <c r="I419" s="41">
        <v>250</v>
      </c>
      <c r="J419" s="41">
        <v>100</v>
      </c>
      <c r="K419" s="41">
        <v>250</v>
      </c>
      <c r="L419" s="61">
        <f t="shared" si="36"/>
        <v>1390</v>
      </c>
      <c r="M419" s="42">
        <f t="shared" si="38"/>
        <v>1390</v>
      </c>
      <c r="N419" s="41"/>
      <c r="O419" s="41">
        <f t="shared" si="37"/>
        <v>1390</v>
      </c>
    </row>
    <row r="420" spans="1:15" ht="16.5" x14ac:dyDescent="0.3">
      <c r="A420" s="70">
        <v>411</v>
      </c>
      <c r="B420" s="68" t="s">
        <v>399</v>
      </c>
      <c r="C420" s="41">
        <v>0</v>
      </c>
      <c r="D420" s="41">
        <v>0</v>
      </c>
      <c r="E420" s="41">
        <v>0</v>
      </c>
      <c r="F420" s="41">
        <v>0</v>
      </c>
      <c r="G420" s="60">
        <f t="shared" si="39"/>
        <v>0</v>
      </c>
      <c r="H420" s="41">
        <v>272</v>
      </c>
      <c r="I420" s="41">
        <v>250</v>
      </c>
      <c r="J420" s="41">
        <v>100</v>
      </c>
      <c r="K420" s="41">
        <v>250</v>
      </c>
      <c r="L420" s="61">
        <f t="shared" si="36"/>
        <v>872</v>
      </c>
      <c r="M420" s="42">
        <f t="shared" si="38"/>
        <v>872</v>
      </c>
      <c r="N420" s="41">
        <v>872</v>
      </c>
      <c r="O420" s="41">
        <f t="shared" si="37"/>
        <v>0</v>
      </c>
    </row>
    <row r="421" spans="1:15" ht="16.5" x14ac:dyDescent="0.3">
      <c r="A421" s="70">
        <v>412</v>
      </c>
      <c r="B421" s="68" t="s">
        <v>400</v>
      </c>
      <c r="C421" s="41">
        <v>0</v>
      </c>
      <c r="D421" s="41">
        <v>0</v>
      </c>
      <c r="E421" s="41">
        <v>0</v>
      </c>
      <c r="F421" s="41">
        <v>100</v>
      </c>
      <c r="G421" s="60">
        <f t="shared" si="39"/>
        <v>100</v>
      </c>
      <c r="H421" s="41">
        <v>347</v>
      </c>
      <c r="I421" s="41">
        <v>250</v>
      </c>
      <c r="J421" s="41">
        <v>100</v>
      </c>
      <c r="K421" s="41">
        <v>250</v>
      </c>
      <c r="L421" s="61">
        <f t="shared" si="36"/>
        <v>947</v>
      </c>
      <c r="M421" s="42">
        <f t="shared" si="38"/>
        <v>1047</v>
      </c>
      <c r="N421" s="41">
        <v>697</v>
      </c>
      <c r="O421" s="41">
        <f t="shared" si="37"/>
        <v>350</v>
      </c>
    </row>
    <row r="422" spans="1:15" ht="16.5" x14ac:dyDescent="0.3">
      <c r="A422" s="70">
        <v>413</v>
      </c>
      <c r="B422" s="68" t="s">
        <v>401</v>
      </c>
      <c r="C422" s="41">
        <v>168</v>
      </c>
      <c r="D422" s="41">
        <v>600</v>
      </c>
      <c r="E422" s="41">
        <v>300</v>
      </c>
      <c r="F422" s="41">
        <v>800</v>
      </c>
      <c r="G422" s="60">
        <f t="shared" si="39"/>
        <v>1868</v>
      </c>
      <c r="H422" s="41">
        <v>350</v>
      </c>
      <c r="I422" s="41">
        <v>250</v>
      </c>
      <c r="J422" s="41">
        <v>100</v>
      </c>
      <c r="K422" s="41">
        <v>250</v>
      </c>
      <c r="L422" s="61">
        <f t="shared" si="36"/>
        <v>950</v>
      </c>
      <c r="M422" s="42">
        <f t="shared" si="38"/>
        <v>2818</v>
      </c>
      <c r="N422" s="41"/>
      <c r="O422" s="41">
        <f t="shared" si="37"/>
        <v>2818</v>
      </c>
    </row>
    <row r="423" spans="1:15" ht="16.5" x14ac:dyDescent="0.3">
      <c r="A423" s="70">
        <v>414</v>
      </c>
      <c r="B423" s="68" t="s">
        <v>226</v>
      </c>
      <c r="C423" s="41">
        <v>0</v>
      </c>
      <c r="D423" s="41">
        <v>0</v>
      </c>
      <c r="E423" s="41">
        <v>0</v>
      </c>
      <c r="F423" s="41">
        <v>0</v>
      </c>
      <c r="G423" s="60">
        <f t="shared" si="39"/>
        <v>0</v>
      </c>
      <c r="H423" s="41">
        <v>930</v>
      </c>
      <c r="I423" s="41">
        <v>250</v>
      </c>
      <c r="J423" s="41">
        <v>100</v>
      </c>
      <c r="K423" s="41">
        <v>250</v>
      </c>
      <c r="L423" s="61">
        <f t="shared" si="36"/>
        <v>1530</v>
      </c>
      <c r="M423" s="42">
        <f t="shared" si="38"/>
        <v>1530</v>
      </c>
      <c r="N423" s="41">
        <v>1530</v>
      </c>
      <c r="O423" s="41">
        <f t="shared" si="37"/>
        <v>0</v>
      </c>
    </row>
    <row r="424" spans="1:15" ht="16.5" x14ac:dyDescent="0.3">
      <c r="A424" s="70">
        <v>415</v>
      </c>
      <c r="B424" s="68" t="s">
        <v>402</v>
      </c>
      <c r="C424" s="41">
        <v>0</v>
      </c>
      <c r="D424" s="41">
        <v>0</v>
      </c>
      <c r="E424" s="41">
        <v>0</v>
      </c>
      <c r="F424" s="41">
        <v>0</v>
      </c>
      <c r="G424" s="60">
        <f t="shared" si="39"/>
        <v>0</v>
      </c>
      <c r="H424" s="41">
        <v>680</v>
      </c>
      <c r="I424" s="41">
        <v>250</v>
      </c>
      <c r="J424" s="41">
        <v>100</v>
      </c>
      <c r="K424" s="41">
        <v>250</v>
      </c>
      <c r="L424" s="61">
        <f t="shared" si="36"/>
        <v>1280</v>
      </c>
      <c r="M424" s="42">
        <f t="shared" si="38"/>
        <v>1280</v>
      </c>
      <c r="N424" s="41">
        <v>1030</v>
      </c>
      <c r="O424" s="41">
        <f t="shared" si="37"/>
        <v>250</v>
      </c>
    </row>
    <row r="425" spans="1:15" ht="16.5" x14ac:dyDescent="0.3">
      <c r="A425" s="70">
        <v>416</v>
      </c>
      <c r="B425" s="68" t="s">
        <v>403</v>
      </c>
      <c r="C425" s="41">
        <v>0</v>
      </c>
      <c r="D425" s="41">
        <v>0</v>
      </c>
      <c r="E425" s="41">
        <v>0</v>
      </c>
      <c r="F425" s="41">
        <v>0</v>
      </c>
      <c r="G425" s="60">
        <f t="shared" si="39"/>
        <v>0</v>
      </c>
      <c r="H425" s="41">
        <v>395</v>
      </c>
      <c r="I425" s="41">
        <v>250</v>
      </c>
      <c r="J425" s="41">
        <v>100</v>
      </c>
      <c r="K425" s="41">
        <v>250</v>
      </c>
      <c r="L425" s="61">
        <f t="shared" si="36"/>
        <v>995</v>
      </c>
      <c r="M425" s="42">
        <f t="shared" si="38"/>
        <v>995</v>
      </c>
      <c r="N425" s="41">
        <v>995</v>
      </c>
      <c r="O425" s="41">
        <f t="shared" si="37"/>
        <v>0</v>
      </c>
    </row>
    <row r="426" spans="1:15" ht="16.5" x14ac:dyDescent="0.3">
      <c r="A426" s="70">
        <v>417</v>
      </c>
      <c r="B426" s="68" t="s">
        <v>404</v>
      </c>
      <c r="C426" s="41">
        <v>0</v>
      </c>
      <c r="D426" s="41">
        <v>0</v>
      </c>
      <c r="E426" s="41">
        <v>0</v>
      </c>
      <c r="F426" s="41">
        <v>0</v>
      </c>
      <c r="G426" s="60">
        <f t="shared" si="39"/>
        <v>0</v>
      </c>
      <c r="H426" s="41">
        <v>306</v>
      </c>
      <c r="I426" s="41">
        <v>250</v>
      </c>
      <c r="J426" s="41">
        <v>100</v>
      </c>
      <c r="K426" s="41">
        <v>250</v>
      </c>
      <c r="L426" s="61">
        <f t="shared" si="36"/>
        <v>906</v>
      </c>
      <c r="M426" s="42">
        <f t="shared" si="38"/>
        <v>906</v>
      </c>
      <c r="N426" s="41">
        <v>906</v>
      </c>
      <c r="O426" s="41">
        <f t="shared" si="37"/>
        <v>0</v>
      </c>
    </row>
    <row r="427" spans="1:15" ht="16.5" x14ac:dyDescent="0.3">
      <c r="A427" s="70">
        <v>418</v>
      </c>
      <c r="B427" s="68" t="s">
        <v>405</v>
      </c>
      <c r="C427" s="41">
        <v>0</v>
      </c>
      <c r="D427" s="41">
        <v>0</v>
      </c>
      <c r="E427" s="41">
        <v>0</v>
      </c>
      <c r="F427" s="41">
        <v>0</v>
      </c>
      <c r="G427" s="60">
        <f t="shared" si="39"/>
        <v>0</v>
      </c>
      <c r="H427" s="41">
        <v>510</v>
      </c>
      <c r="I427" s="41">
        <v>250</v>
      </c>
      <c r="J427" s="41">
        <v>100</v>
      </c>
      <c r="K427" s="41">
        <v>250</v>
      </c>
      <c r="L427" s="61">
        <f t="shared" si="36"/>
        <v>1110</v>
      </c>
      <c r="M427" s="42">
        <f t="shared" si="38"/>
        <v>1110</v>
      </c>
      <c r="N427" s="41">
        <v>1110</v>
      </c>
      <c r="O427" s="41">
        <f t="shared" si="37"/>
        <v>0</v>
      </c>
    </row>
    <row r="428" spans="1:15" ht="16.5" x14ac:dyDescent="0.3">
      <c r="A428" s="70">
        <v>419</v>
      </c>
      <c r="B428" s="68" t="s">
        <v>406</v>
      </c>
      <c r="C428" s="41">
        <v>0</v>
      </c>
      <c r="D428" s="41">
        <v>0</v>
      </c>
      <c r="E428" s="41">
        <v>200</v>
      </c>
      <c r="F428" s="41">
        <v>650</v>
      </c>
      <c r="G428" s="60">
        <f t="shared" si="39"/>
        <v>850</v>
      </c>
      <c r="H428" s="41">
        <v>350</v>
      </c>
      <c r="I428" s="41">
        <v>250</v>
      </c>
      <c r="J428" s="41">
        <v>100</v>
      </c>
      <c r="K428" s="41">
        <v>250</v>
      </c>
      <c r="L428" s="61">
        <f t="shared" si="36"/>
        <v>950</v>
      </c>
      <c r="M428" s="42">
        <f t="shared" si="38"/>
        <v>1800</v>
      </c>
      <c r="N428" s="41"/>
      <c r="O428" s="41">
        <f t="shared" si="37"/>
        <v>1800</v>
      </c>
    </row>
    <row r="429" spans="1:15" ht="16.5" x14ac:dyDescent="0.3">
      <c r="A429" s="70">
        <v>420</v>
      </c>
      <c r="B429" s="68" t="s">
        <v>407</v>
      </c>
      <c r="C429" s="41">
        <v>0</v>
      </c>
      <c r="D429" s="41">
        <v>0</v>
      </c>
      <c r="E429" s="41">
        <v>0</v>
      </c>
      <c r="F429" s="41">
        <v>0</v>
      </c>
      <c r="G429" s="60">
        <f t="shared" si="39"/>
        <v>0</v>
      </c>
      <c r="H429" s="41">
        <v>1090</v>
      </c>
      <c r="I429" s="41">
        <v>250</v>
      </c>
      <c r="J429" s="41">
        <v>100</v>
      </c>
      <c r="K429" s="41">
        <v>250</v>
      </c>
      <c r="L429" s="61">
        <f t="shared" si="36"/>
        <v>1690</v>
      </c>
      <c r="M429" s="42">
        <f t="shared" si="38"/>
        <v>1690</v>
      </c>
      <c r="N429" s="41">
        <v>1690</v>
      </c>
      <c r="O429" s="41">
        <f t="shared" si="37"/>
        <v>0</v>
      </c>
    </row>
    <row r="430" spans="1:15" ht="16.5" x14ac:dyDescent="0.3">
      <c r="A430" s="70">
        <v>421</v>
      </c>
      <c r="B430" s="68" t="s">
        <v>408</v>
      </c>
      <c r="C430" s="41">
        <v>0</v>
      </c>
      <c r="D430" s="41">
        <v>0</v>
      </c>
      <c r="E430" s="41">
        <v>0</v>
      </c>
      <c r="F430" s="41">
        <v>0</v>
      </c>
      <c r="G430" s="60">
        <f t="shared" si="39"/>
        <v>0</v>
      </c>
      <c r="H430" s="41">
        <v>364</v>
      </c>
      <c r="I430" s="41">
        <v>250</v>
      </c>
      <c r="J430" s="41">
        <v>100</v>
      </c>
      <c r="K430" s="41">
        <v>250</v>
      </c>
      <c r="L430" s="61">
        <f t="shared" si="36"/>
        <v>964</v>
      </c>
      <c r="M430" s="42">
        <f t="shared" si="38"/>
        <v>964</v>
      </c>
      <c r="N430" s="41">
        <v>964</v>
      </c>
      <c r="O430" s="41">
        <f t="shared" si="37"/>
        <v>0</v>
      </c>
    </row>
    <row r="431" spans="1:15" ht="16.5" x14ac:dyDescent="0.3">
      <c r="A431" s="70">
        <v>422</v>
      </c>
      <c r="B431" s="68" t="s">
        <v>409</v>
      </c>
      <c r="C431" s="41">
        <v>0</v>
      </c>
      <c r="D431" s="41">
        <v>0</v>
      </c>
      <c r="E431" s="41">
        <v>0</v>
      </c>
      <c r="F431" s="41">
        <v>0</v>
      </c>
      <c r="G431" s="60">
        <f t="shared" si="39"/>
        <v>0</v>
      </c>
      <c r="H431" s="41">
        <v>440</v>
      </c>
      <c r="I431" s="41">
        <v>250</v>
      </c>
      <c r="J431" s="41">
        <v>100</v>
      </c>
      <c r="K431" s="41">
        <v>250</v>
      </c>
      <c r="L431" s="61">
        <f t="shared" si="36"/>
        <v>1040</v>
      </c>
      <c r="M431" s="42">
        <f t="shared" si="38"/>
        <v>1040</v>
      </c>
      <c r="N431" s="41">
        <v>1040</v>
      </c>
      <c r="O431" s="41">
        <f t="shared" si="37"/>
        <v>0</v>
      </c>
    </row>
    <row r="432" spans="1:15" ht="16.5" x14ac:dyDescent="0.3">
      <c r="A432" s="70">
        <v>423</v>
      </c>
      <c r="B432" s="68" t="s">
        <v>410</v>
      </c>
      <c r="C432" s="41">
        <v>0</v>
      </c>
      <c r="D432" s="41">
        <v>0</v>
      </c>
      <c r="E432" s="41">
        <v>0</v>
      </c>
      <c r="F432" s="41">
        <v>0</v>
      </c>
      <c r="G432" s="60">
        <f t="shared" si="39"/>
        <v>0</v>
      </c>
      <c r="H432" s="41">
        <v>1130</v>
      </c>
      <c r="I432" s="41"/>
      <c r="J432" s="41"/>
      <c r="K432" s="41"/>
      <c r="L432" s="61">
        <f t="shared" si="36"/>
        <v>1130</v>
      </c>
      <c r="M432" s="42">
        <f t="shared" si="38"/>
        <v>1130</v>
      </c>
      <c r="N432" s="41">
        <v>1130</v>
      </c>
      <c r="O432" s="41">
        <f t="shared" si="37"/>
        <v>0</v>
      </c>
    </row>
    <row r="433" spans="1:15" ht="16.5" x14ac:dyDescent="0.3">
      <c r="A433" s="70">
        <v>424</v>
      </c>
      <c r="B433" s="68" t="s">
        <v>411</v>
      </c>
      <c r="C433" s="41">
        <v>0</v>
      </c>
      <c r="D433" s="41">
        <v>0</v>
      </c>
      <c r="E433" s="41">
        <v>0</v>
      </c>
      <c r="F433" s="41">
        <v>0</v>
      </c>
      <c r="G433" s="60">
        <f t="shared" si="39"/>
        <v>0</v>
      </c>
      <c r="H433" s="41">
        <v>521</v>
      </c>
      <c r="I433" s="41">
        <v>250</v>
      </c>
      <c r="J433" s="41">
        <v>100</v>
      </c>
      <c r="K433" s="41">
        <v>250</v>
      </c>
      <c r="L433" s="61">
        <f t="shared" si="36"/>
        <v>1121</v>
      </c>
      <c r="M433" s="42">
        <f t="shared" si="38"/>
        <v>1121</v>
      </c>
      <c r="N433" s="41">
        <v>1121</v>
      </c>
      <c r="O433" s="41">
        <f t="shared" si="37"/>
        <v>0</v>
      </c>
    </row>
    <row r="434" spans="1:15" ht="16.5" x14ac:dyDescent="0.3">
      <c r="A434" s="70">
        <v>425</v>
      </c>
      <c r="B434" s="68" t="s">
        <v>412</v>
      </c>
      <c r="C434" s="41">
        <v>0</v>
      </c>
      <c r="D434" s="41">
        <v>0</v>
      </c>
      <c r="E434" s="41">
        <v>0</v>
      </c>
      <c r="F434" s="41">
        <v>0</v>
      </c>
      <c r="G434" s="60">
        <f t="shared" si="39"/>
        <v>0</v>
      </c>
      <c r="H434" s="41">
        <v>537</v>
      </c>
      <c r="I434" s="41">
        <v>250</v>
      </c>
      <c r="J434" s="41">
        <v>100</v>
      </c>
      <c r="K434" s="41">
        <v>250</v>
      </c>
      <c r="L434" s="61">
        <f t="shared" si="36"/>
        <v>1137</v>
      </c>
      <c r="M434" s="42">
        <f t="shared" si="38"/>
        <v>1137</v>
      </c>
      <c r="N434" s="41">
        <v>1137</v>
      </c>
      <c r="O434" s="41">
        <f t="shared" si="37"/>
        <v>0</v>
      </c>
    </row>
    <row r="435" spans="1:15" ht="16.5" x14ac:dyDescent="0.3">
      <c r="A435" s="70">
        <v>426</v>
      </c>
      <c r="B435" s="68" t="s">
        <v>413</v>
      </c>
      <c r="C435" s="41">
        <v>0</v>
      </c>
      <c r="D435" s="41">
        <v>0</v>
      </c>
      <c r="E435" s="41">
        <v>0</v>
      </c>
      <c r="F435" s="41">
        <v>0</v>
      </c>
      <c r="G435" s="60">
        <f t="shared" si="39"/>
        <v>0</v>
      </c>
      <c r="H435" s="41">
        <v>353</v>
      </c>
      <c r="I435" s="41">
        <v>250</v>
      </c>
      <c r="J435" s="41">
        <v>100</v>
      </c>
      <c r="K435" s="41">
        <v>250</v>
      </c>
      <c r="L435" s="61">
        <f t="shared" ref="L435:L480" si="40">SUM(H435:K435)</f>
        <v>953</v>
      </c>
      <c r="M435" s="42">
        <f t="shared" si="38"/>
        <v>953</v>
      </c>
      <c r="N435" s="41">
        <v>953</v>
      </c>
      <c r="O435" s="41">
        <f t="shared" si="37"/>
        <v>0</v>
      </c>
    </row>
    <row r="436" spans="1:15" ht="16.5" x14ac:dyDescent="0.3">
      <c r="A436" s="70">
        <v>427</v>
      </c>
      <c r="B436" s="68" t="s">
        <v>414</v>
      </c>
      <c r="C436" s="41">
        <v>0</v>
      </c>
      <c r="D436" s="41">
        <v>0</v>
      </c>
      <c r="E436" s="41">
        <v>0</v>
      </c>
      <c r="F436" s="41">
        <v>0</v>
      </c>
      <c r="G436" s="60">
        <f t="shared" si="39"/>
        <v>0</v>
      </c>
      <c r="H436" s="41">
        <v>353</v>
      </c>
      <c r="I436" s="41">
        <v>250</v>
      </c>
      <c r="J436" s="41">
        <v>100</v>
      </c>
      <c r="K436" s="41">
        <v>250</v>
      </c>
      <c r="L436" s="61">
        <f t="shared" si="40"/>
        <v>953</v>
      </c>
      <c r="M436" s="42">
        <f t="shared" si="38"/>
        <v>953</v>
      </c>
      <c r="N436" s="41">
        <v>953</v>
      </c>
      <c r="O436" s="41">
        <f t="shared" si="37"/>
        <v>0</v>
      </c>
    </row>
    <row r="437" spans="1:15" ht="16.5" x14ac:dyDescent="0.3">
      <c r="A437" s="70">
        <v>428</v>
      </c>
      <c r="B437" s="68" t="s">
        <v>415</v>
      </c>
      <c r="C437" s="41">
        <v>0</v>
      </c>
      <c r="D437" s="41">
        <v>0</v>
      </c>
      <c r="E437" s="41">
        <v>0</v>
      </c>
      <c r="F437" s="41">
        <v>0</v>
      </c>
      <c r="G437" s="60">
        <f t="shared" si="39"/>
        <v>0</v>
      </c>
      <c r="H437" s="41">
        <v>430</v>
      </c>
      <c r="I437" s="41">
        <v>250</v>
      </c>
      <c r="J437" s="41">
        <v>100</v>
      </c>
      <c r="K437" s="41">
        <v>250</v>
      </c>
      <c r="L437" s="61">
        <f t="shared" si="40"/>
        <v>1030</v>
      </c>
      <c r="M437" s="42">
        <f t="shared" si="38"/>
        <v>1030</v>
      </c>
      <c r="N437" s="41">
        <v>1030</v>
      </c>
      <c r="O437" s="41">
        <f t="shared" si="37"/>
        <v>0</v>
      </c>
    </row>
    <row r="438" spans="1:15" ht="16.5" x14ac:dyDescent="0.3">
      <c r="A438" s="70">
        <v>429</v>
      </c>
      <c r="B438" s="68" t="s">
        <v>416</v>
      </c>
      <c r="C438" s="41">
        <v>0</v>
      </c>
      <c r="D438" s="41">
        <v>0</v>
      </c>
      <c r="E438" s="41">
        <v>0</v>
      </c>
      <c r="F438" s="41">
        <v>0</v>
      </c>
      <c r="G438" s="60">
        <f t="shared" si="39"/>
        <v>0</v>
      </c>
      <c r="H438" s="41">
        <v>231</v>
      </c>
      <c r="I438" s="41">
        <v>250</v>
      </c>
      <c r="J438" s="41">
        <v>100</v>
      </c>
      <c r="K438" s="41">
        <v>250</v>
      </c>
      <c r="L438" s="61">
        <f t="shared" si="40"/>
        <v>831</v>
      </c>
      <c r="M438" s="42">
        <f t="shared" si="38"/>
        <v>831</v>
      </c>
      <c r="N438" s="41">
        <v>831</v>
      </c>
      <c r="O438" s="41">
        <f t="shared" si="37"/>
        <v>0</v>
      </c>
    </row>
    <row r="439" spans="1:15" ht="16.5" x14ac:dyDescent="0.3">
      <c r="A439" s="70">
        <v>430</v>
      </c>
      <c r="B439" s="68" t="s">
        <v>417</v>
      </c>
      <c r="C439" s="41">
        <v>0</v>
      </c>
      <c r="D439" s="41">
        <v>0</v>
      </c>
      <c r="E439" s="41">
        <v>0</v>
      </c>
      <c r="F439" s="41">
        <v>0</v>
      </c>
      <c r="G439" s="60">
        <f t="shared" si="39"/>
        <v>0</v>
      </c>
      <c r="H439" s="41">
        <v>655</v>
      </c>
      <c r="I439" s="41">
        <v>250</v>
      </c>
      <c r="J439" s="41">
        <v>100</v>
      </c>
      <c r="K439" s="41">
        <v>250</v>
      </c>
      <c r="L439" s="61">
        <f t="shared" si="40"/>
        <v>1255</v>
      </c>
      <c r="M439" s="42">
        <f t="shared" si="38"/>
        <v>1255</v>
      </c>
      <c r="N439" s="41">
        <v>1255</v>
      </c>
      <c r="O439" s="41">
        <f t="shared" si="37"/>
        <v>0</v>
      </c>
    </row>
    <row r="440" spans="1:15" ht="16.5" x14ac:dyDescent="0.3">
      <c r="A440" s="70">
        <v>431</v>
      </c>
      <c r="B440" s="68" t="s">
        <v>543</v>
      </c>
      <c r="C440" s="41">
        <v>0</v>
      </c>
      <c r="D440" s="41">
        <v>0</v>
      </c>
      <c r="E440" s="41">
        <v>0</v>
      </c>
      <c r="F440" s="41">
        <v>0</v>
      </c>
      <c r="G440" s="60">
        <f t="shared" si="39"/>
        <v>0</v>
      </c>
      <c r="H440" s="41">
        <v>960</v>
      </c>
      <c r="I440" s="41"/>
      <c r="J440" s="41"/>
      <c r="K440" s="41"/>
      <c r="L440" s="61">
        <f t="shared" si="40"/>
        <v>960</v>
      </c>
      <c r="M440" s="42">
        <f t="shared" si="38"/>
        <v>960</v>
      </c>
      <c r="N440" s="41">
        <v>960</v>
      </c>
      <c r="O440" s="41">
        <f t="shared" si="37"/>
        <v>0</v>
      </c>
    </row>
    <row r="441" spans="1:15" ht="16.5" x14ac:dyDescent="0.3">
      <c r="A441" s="70">
        <v>432</v>
      </c>
      <c r="B441" s="68" t="s">
        <v>418</v>
      </c>
      <c r="C441" s="41">
        <v>1648</v>
      </c>
      <c r="D441" s="41">
        <v>100</v>
      </c>
      <c r="E441" s="41">
        <v>100</v>
      </c>
      <c r="F441" s="41">
        <v>550</v>
      </c>
      <c r="G441" s="60">
        <f t="shared" si="39"/>
        <v>2398</v>
      </c>
      <c r="H441" s="41">
        <v>628</v>
      </c>
      <c r="I441" s="41"/>
      <c r="J441" s="41">
        <v>100</v>
      </c>
      <c r="K441" s="41"/>
      <c r="L441" s="61">
        <f t="shared" si="40"/>
        <v>728</v>
      </c>
      <c r="M441" s="42">
        <f t="shared" si="38"/>
        <v>3126</v>
      </c>
      <c r="N441" s="41"/>
      <c r="O441" s="41">
        <f t="shared" si="37"/>
        <v>3126</v>
      </c>
    </row>
    <row r="442" spans="1:15" ht="16.5" x14ac:dyDescent="0.3">
      <c r="A442" s="70">
        <v>433</v>
      </c>
      <c r="B442" s="68" t="s">
        <v>419</v>
      </c>
      <c r="C442" s="41">
        <v>0</v>
      </c>
      <c r="D442" s="41">
        <v>0</v>
      </c>
      <c r="E442" s="41">
        <v>0</v>
      </c>
      <c r="F442" s="41">
        <v>0</v>
      </c>
      <c r="G442" s="60">
        <f t="shared" si="39"/>
        <v>0</v>
      </c>
      <c r="H442" s="41">
        <v>425</v>
      </c>
      <c r="I442" s="41">
        <v>250</v>
      </c>
      <c r="J442" s="41">
        <v>100</v>
      </c>
      <c r="K442" s="41">
        <v>250</v>
      </c>
      <c r="L442" s="61">
        <f t="shared" si="40"/>
        <v>1025</v>
      </c>
      <c r="M442" s="42">
        <f t="shared" si="38"/>
        <v>1025</v>
      </c>
      <c r="N442" s="41">
        <v>1025</v>
      </c>
      <c r="O442" s="41">
        <f t="shared" si="37"/>
        <v>0</v>
      </c>
    </row>
    <row r="443" spans="1:15" ht="16.5" x14ac:dyDescent="0.3">
      <c r="A443" s="70">
        <v>434</v>
      </c>
      <c r="B443" s="68" t="s">
        <v>420</v>
      </c>
      <c r="C443" s="41">
        <v>0</v>
      </c>
      <c r="D443" s="41">
        <v>0</v>
      </c>
      <c r="E443" s="41">
        <v>0</v>
      </c>
      <c r="F443" s="41">
        <v>0</v>
      </c>
      <c r="G443" s="60">
        <f t="shared" si="39"/>
        <v>0</v>
      </c>
      <c r="H443" s="41">
        <v>395</v>
      </c>
      <c r="I443" s="41">
        <v>250</v>
      </c>
      <c r="J443" s="41">
        <v>100</v>
      </c>
      <c r="K443" s="41">
        <v>250</v>
      </c>
      <c r="L443" s="61">
        <f t="shared" si="40"/>
        <v>995</v>
      </c>
      <c r="M443" s="42">
        <f t="shared" si="38"/>
        <v>995</v>
      </c>
      <c r="N443" s="41">
        <v>250</v>
      </c>
      <c r="O443" s="41">
        <f t="shared" si="37"/>
        <v>745</v>
      </c>
    </row>
    <row r="444" spans="1:15" ht="16.5" x14ac:dyDescent="0.3">
      <c r="A444" s="70">
        <v>435</v>
      </c>
      <c r="B444" s="68" t="s">
        <v>574</v>
      </c>
      <c r="C444" s="41">
        <v>0</v>
      </c>
      <c r="D444" s="41">
        <v>0</v>
      </c>
      <c r="E444" s="41">
        <v>0</v>
      </c>
      <c r="F444" s="41">
        <v>0</v>
      </c>
      <c r="G444" s="60">
        <f t="shared" si="39"/>
        <v>0</v>
      </c>
      <c r="H444" s="41">
        <v>77</v>
      </c>
      <c r="I444" s="41">
        <v>250</v>
      </c>
      <c r="J444" s="41">
        <v>100</v>
      </c>
      <c r="K444" s="41">
        <v>250</v>
      </c>
      <c r="L444" s="61">
        <f t="shared" si="40"/>
        <v>677</v>
      </c>
      <c r="M444" s="42">
        <f t="shared" si="38"/>
        <v>677</v>
      </c>
      <c r="N444" s="41">
        <v>677</v>
      </c>
      <c r="O444" s="41">
        <f t="shared" si="37"/>
        <v>0</v>
      </c>
    </row>
    <row r="445" spans="1:15" ht="16.5" x14ac:dyDescent="0.3">
      <c r="A445" s="70">
        <v>436</v>
      </c>
      <c r="B445" s="68" t="s">
        <v>535</v>
      </c>
      <c r="C445" s="41">
        <v>0</v>
      </c>
      <c r="D445" s="41">
        <v>0</v>
      </c>
      <c r="E445" s="41">
        <v>0</v>
      </c>
      <c r="F445" s="41">
        <v>0</v>
      </c>
      <c r="G445" s="60">
        <f t="shared" si="39"/>
        <v>0</v>
      </c>
      <c r="H445" s="41">
        <v>619</v>
      </c>
      <c r="I445" s="41">
        <v>250</v>
      </c>
      <c r="J445" s="41">
        <v>100</v>
      </c>
      <c r="K445" s="41">
        <v>250</v>
      </c>
      <c r="L445" s="61">
        <f t="shared" si="40"/>
        <v>1219</v>
      </c>
      <c r="M445" s="42">
        <f t="shared" si="38"/>
        <v>1219</v>
      </c>
      <c r="N445" s="41">
        <v>1219</v>
      </c>
      <c r="O445" s="41">
        <f t="shared" si="37"/>
        <v>0</v>
      </c>
    </row>
    <row r="446" spans="1:15" ht="16.5" x14ac:dyDescent="0.3">
      <c r="A446" s="70">
        <v>437</v>
      </c>
      <c r="B446" s="68" t="s">
        <v>422</v>
      </c>
      <c r="C446" s="41">
        <v>379</v>
      </c>
      <c r="D446" s="41">
        <v>0</v>
      </c>
      <c r="E446" s="41">
        <v>0</v>
      </c>
      <c r="F446" s="41">
        <v>0</v>
      </c>
      <c r="G446" s="60">
        <f t="shared" si="39"/>
        <v>379</v>
      </c>
      <c r="H446" s="41">
        <v>312</v>
      </c>
      <c r="I446" s="41"/>
      <c r="J446" s="41"/>
      <c r="K446" s="41"/>
      <c r="L446" s="61">
        <f t="shared" si="40"/>
        <v>312</v>
      </c>
      <c r="M446" s="42">
        <f t="shared" si="38"/>
        <v>691</v>
      </c>
      <c r="N446" s="41"/>
      <c r="O446" s="41">
        <f t="shared" si="37"/>
        <v>691</v>
      </c>
    </row>
    <row r="447" spans="1:15" ht="16.5" x14ac:dyDescent="0.3">
      <c r="A447" s="70">
        <v>438</v>
      </c>
      <c r="B447" s="68" t="s">
        <v>423</v>
      </c>
      <c r="C447" s="41">
        <v>0</v>
      </c>
      <c r="D447" s="41">
        <v>0</v>
      </c>
      <c r="E447" s="41">
        <v>0</v>
      </c>
      <c r="F447" s="41">
        <v>0</v>
      </c>
      <c r="G447" s="60">
        <f t="shared" si="39"/>
        <v>0</v>
      </c>
      <c r="H447" s="41">
        <v>820</v>
      </c>
      <c r="I447" s="41">
        <v>250</v>
      </c>
      <c r="J447" s="41">
        <v>100</v>
      </c>
      <c r="K447" s="41">
        <v>250</v>
      </c>
      <c r="L447" s="61">
        <f t="shared" si="40"/>
        <v>1420</v>
      </c>
      <c r="M447" s="42">
        <f t="shared" si="38"/>
        <v>1420</v>
      </c>
      <c r="N447" s="41">
        <v>750</v>
      </c>
      <c r="O447" s="41">
        <f t="shared" si="37"/>
        <v>670</v>
      </c>
    </row>
    <row r="448" spans="1:15" ht="16.5" x14ac:dyDescent="0.3">
      <c r="A448" s="70">
        <v>439</v>
      </c>
      <c r="B448" s="68" t="s">
        <v>424</v>
      </c>
      <c r="C448" s="41">
        <v>0</v>
      </c>
      <c r="D448" s="41">
        <v>0</v>
      </c>
      <c r="E448" s="41">
        <v>0</v>
      </c>
      <c r="F448" s="41">
        <v>0</v>
      </c>
      <c r="G448" s="60">
        <f t="shared" si="39"/>
        <v>0</v>
      </c>
      <c r="H448" s="41">
        <v>568</v>
      </c>
      <c r="I448" s="41">
        <v>250</v>
      </c>
      <c r="J448" s="41">
        <v>100</v>
      </c>
      <c r="K448" s="41">
        <v>250</v>
      </c>
      <c r="L448" s="61">
        <f t="shared" si="40"/>
        <v>1168</v>
      </c>
      <c r="M448" s="42">
        <f t="shared" si="38"/>
        <v>1168</v>
      </c>
      <c r="N448" s="41">
        <v>750</v>
      </c>
      <c r="O448" s="41">
        <f t="shared" si="37"/>
        <v>418</v>
      </c>
    </row>
    <row r="449" spans="1:15" ht="16.5" x14ac:dyDescent="0.3">
      <c r="A449" s="70">
        <v>440</v>
      </c>
      <c r="B449" s="68" t="s">
        <v>425</v>
      </c>
      <c r="C449" s="41">
        <v>0</v>
      </c>
      <c r="D449" s="41">
        <v>0</v>
      </c>
      <c r="E449" s="41">
        <v>0</v>
      </c>
      <c r="F449" s="41">
        <v>0</v>
      </c>
      <c r="G449" s="60">
        <f t="shared" si="39"/>
        <v>0</v>
      </c>
      <c r="H449" s="41">
        <v>594</v>
      </c>
      <c r="I449" s="41"/>
      <c r="J449" s="41"/>
      <c r="K449" s="41"/>
      <c r="L449" s="61">
        <f t="shared" si="40"/>
        <v>594</v>
      </c>
      <c r="M449" s="42">
        <f t="shared" si="38"/>
        <v>594</v>
      </c>
      <c r="N449" s="41">
        <v>594</v>
      </c>
      <c r="O449" s="41">
        <f t="shared" si="37"/>
        <v>0</v>
      </c>
    </row>
    <row r="450" spans="1:15" ht="16.5" x14ac:dyDescent="0.3">
      <c r="A450" s="70">
        <v>441</v>
      </c>
      <c r="B450" s="68" t="s">
        <v>487</v>
      </c>
      <c r="C450" s="41">
        <v>0</v>
      </c>
      <c r="D450" s="41">
        <v>0</v>
      </c>
      <c r="E450" s="41">
        <v>0</v>
      </c>
      <c r="F450" s="41">
        <v>0</v>
      </c>
      <c r="G450" s="60">
        <f t="shared" si="39"/>
        <v>0</v>
      </c>
      <c r="H450" s="41">
        <v>378</v>
      </c>
      <c r="I450" s="41">
        <v>250</v>
      </c>
      <c r="J450" s="41">
        <v>100</v>
      </c>
      <c r="K450" s="41">
        <v>250</v>
      </c>
      <c r="L450" s="61">
        <f t="shared" si="40"/>
        <v>978</v>
      </c>
      <c r="M450" s="42">
        <f t="shared" si="38"/>
        <v>978</v>
      </c>
      <c r="N450" s="41">
        <v>378</v>
      </c>
      <c r="O450" s="41">
        <f t="shared" si="37"/>
        <v>600</v>
      </c>
    </row>
    <row r="451" spans="1:15" ht="16.5" x14ac:dyDescent="0.3">
      <c r="A451" s="70">
        <v>442</v>
      </c>
      <c r="B451" s="68" t="s">
        <v>426</v>
      </c>
      <c r="C451" s="41">
        <v>0</v>
      </c>
      <c r="D451" s="41">
        <v>0</v>
      </c>
      <c r="E451" s="41">
        <v>0</v>
      </c>
      <c r="F451" s="41">
        <v>0</v>
      </c>
      <c r="G451" s="60">
        <f t="shared" si="39"/>
        <v>0</v>
      </c>
      <c r="H451" s="41">
        <v>378</v>
      </c>
      <c r="I451" s="41">
        <v>250</v>
      </c>
      <c r="J451" s="41">
        <v>100</v>
      </c>
      <c r="K451" s="41">
        <v>250</v>
      </c>
      <c r="L451" s="61">
        <f t="shared" si="40"/>
        <v>978</v>
      </c>
      <c r="M451" s="42">
        <f t="shared" si="38"/>
        <v>978</v>
      </c>
      <c r="N451" s="41">
        <v>250</v>
      </c>
      <c r="O451" s="41">
        <f t="shared" si="37"/>
        <v>728</v>
      </c>
    </row>
    <row r="452" spans="1:15" ht="16.5" x14ac:dyDescent="0.3">
      <c r="A452" s="70">
        <v>443</v>
      </c>
      <c r="B452" s="68" t="s">
        <v>427</v>
      </c>
      <c r="C452" s="41">
        <v>0</v>
      </c>
      <c r="D452" s="41">
        <v>0</v>
      </c>
      <c r="E452" s="41">
        <v>0</v>
      </c>
      <c r="F452" s="41">
        <v>0</v>
      </c>
      <c r="G452" s="60">
        <f t="shared" si="39"/>
        <v>0</v>
      </c>
      <c r="H452" s="41">
        <v>265</v>
      </c>
      <c r="I452" s="41">
        <v>250</v>
      </c>
      <c r="J452" s="41">
        <v>100</v>
      </c>
      <c r="K452" s="41">
        <v>250</v>
      </c>
      <c r="L452" s="61">
        <f t="shared" si="40"/>
        <v>865</v>
      </c>
      <c r="M452" s="42">
        <f t="shared" si="38"/>
        <v>865</v>
      </c>
      <c r="N452" s="41">
        <v>865</v>
      </c>
      <c r="O452" s="41">
        <f t="shared" si="37"/>
        <v>0</v>
      </c>
    </row>
    <row r="453" spans="1:15" ht="16.5" x14ac:dyDescent="0.3">
      <c r="A453" s="70">
        <v>444</v>
      </c>
      <c r="B453" s="68" t="s">
        <v>428</v>
      </c>
      <c r="C453" s="41">
        <v>0</v>
      </c>
      <c r="D453" s="41">
        <v>0</v>
      </c>
      <c r="E453" s="41">
        <v>0</v>
      </c>
      <c r="F453" s="41">
        <v>0</v>
      </c>
      <c r="G453" s="60">
        <f t="shared" si="39"/>
        <v>0</v>
      </c>
      <c r="H453" s="41">
        <v>517</v>
      </c>
      <c r="I453" s="41">
        <v>250</v>
      </c>
      <c r="J453" s="41">
        <v>100</v>
      </c>
      <c r="K453" s="41">
        <v>250</v>
      </c>
      <c r="L453" s="61">
        <f t="shared" si="40"/>
        <v>1117</v>
      </c>
      <c r="M453" s="42">
        <f t="shared" si="38"/>
        <v>1117</v>
      </c>
      <c r="N453" s="41">
        <v>1117</v>
      </c>
      <c r="O453" s="41">
        <f t="shared" si="37"/>
        <v>0</v>
      </c>
    </row>
    <row r="454" spans="1:15" ht="16.5" x14ac:dyDescent="0.3">
      <c r="A454" s="70">
        <v>445</v>
      </c>
      <c r="B454" s="68" t="s">
        <v>429</v>
      </c>
      <c r="C454" s="41">
        <v>0</v>
      </c>
      <c r="D454" s="41">
        <v>0</v>
      </c>
      <c r="E454" s="41">
        <v>0</v>
      </c>
      <c r="F454" s="41">
        <v>0</v>
      </c>
      <c r="G454" s="60">
        <f t="shared" si="39"/>
        <v>0</v>
      </c>
      <c r="H454" s="41">
        <v>340</v>
      </c>
      <c r="I454" s="41">
        <v>250</v>
      </c>
      <c r="J454" s="41">
        <v>100</v>
      </c>
      <c r="K454" s="41">
        <v>250</v>
      </c>
      <c r="L454" s="61">
        <f t="shared" si="40"/>
        <v>940</v>
      </c>
      <c r="M454" s="42">
        <f t="shared" si="38"/>
        <v>940</v>
      </c>
      <c r="N454" s="41">
        <v>940</v>
      </c>
      <c r="O454" s="41">
        <f t="shared" ref="O454:O480" si="41">SUM(M454-N454)</f>
        <v>0</v>
      </c>
    </row>
    <row r="455" spans="1:15" ht="16.5" x14ac:dyDescent="0.3">
      <c r="A455" s="70">
        <v>446</v>
      </c>
      <c r="B455" s="68" t="s">
        <v>430</v>
      </c>
      <c r="C455" s="41">
        <v>0</v>
      </c>
      <c r="D455" s="41">
        <v>0</v>
      </c>
      <c r="E455" s="41">
        <v>0</v>
      </c>
      <c r="F455" s="41">
        <v>0</v>
      </c>
      <c r="G455" s="60">
        <f t="shared" si="39"/>
        <v>0</v>
      </c>
      <c r="H455" s="41">
        <v>498</v>
      </c>
      <c r="I455" s="41">
        <v>250</v>
      </c>
      <c r="J455" s="41">
        <v>100</v>
      </c>
      <c r="K455" s="41">
        <v>250</v>
      </c>
      <c r="L455" s="61">
        <f t="shared" si="40"/>
        <v>1098</v>
      </c>
      <c r="M455" s="42">
        <f t="shared" si="38"/>
        <v>1098</v>
      </c>
      <c r="N455" s="41">
        <v>1098</v>
      </c>
      <c r="O455" s="41">
        <f t="shared" si="41"/>
        <v>0</v>
      </c>
    </row>
    <row r="456" spans="1:15" ht="16.5" x14ac:dyDescent="0.3">
      <c r="A456" s="70">
        <v>447</v>
      </c>
      <c r="B456" s="68" t="s">
        <v>431</v>
      </c>
      <c r="C456" s="41">
        <v>0</v>
      </c>
      <c r="D456" s="41">
        <v>0</v>
      </c>
      <c r="E456" s="41">
        <v>0</v>
      </c>
      <c r="F456" s="41">
        <v>0</v>
      </c>
      <c r="G456" s="60">
        <f t="shared" si="39"/>
        <v>0</v>
      </c>
      <c r="H456" s="41">
        <v>350</v>
      </c>
      <c r="I456" s="41">
        <v>250</v>
      </c>
      <c r="J456" s="41">
        <v>100</v>
      </c>
      <c r="K456" s="41">
        <v>250</v>
      </c>
      <c r="L456" s="61">
        <f t="shared" si="40"/>
        <v>950</v>
      </c>
      <c r="M456" s="42">
        <f t="shared" si="38"/>
        <v>950</v>
      </c>
      <c r="N456" s="41">
        <v>950</v>
      </c>
      <c r="O456" s="41">
        <f t="shared" si="41"/>
        <v>0</v>
      </c>
    </row>
    <row r="457" spans="1:15" ht="16.5" x14ac:dyDescent="0.3">
      <c r="A457" s="70">
        <v>448</v>
      </c>
      <c r="B457" s="68" t="s">
        <v>432</v>
      </c>
      <c r="C457" s="41">
        <v>0</v>
      </c>
      <c r="D457" s="41">
        <v>0</v>
      </c>
      <c r="E457" s="41">
        <v>0</v>
      </c>
      <c r="F457" s="41">
        <v>0</v>
      </c>
      <c r="G457" s="60">
        <f t="shared" si="39"/>
        <v>0</v>
      </c>
      <c r="H457" s="41">
        <v>80</v>
      </c>
      <c r="I457" s="41">
        <v>250</v>
      </c>
      <c r="J457" s="41">
        <v>100</v>
      </c>
      <c r="K457" s="41">
        <v>250</v>
      </c>
      <c r="L457" s="61">
        <f t="shared" si="40"/>
        <v>680</v>
      </c>
      <c r="M457" s="42">
        <f t="shared" ref="M457:M480" si="42">SUM(G457,L457)</f>
        <v>680</v>
      </c>
      <c r="N457" s="41">
        <v>680</v>
      </c>
      <c r="O457" s="41">
        <f t="shared" si="41"/>
        <v>0</v>
      </c>
    </row>
    <row r="458" spans="1:15" ht="16.5" x14ac:dyDescent="0.3">
      <c r="A458" s="70">
        <v>449</v>
      </c>
      <c r="B458" s="68" t="s">
        <v>433</v>
      </c>
      <c r="C458" s="41">
        <v>0</v>
      </c>
      <c r="D458" s="41">
        <v>0</v>
      </c>
      <c r="E458" s="41">
        <v>0</v>
      </c>
      <c r="F458" s="41">
        <v>0</v>
      </c>
      <c r="G458" s="60">
        <f t="shared" si="39"/>
        <v>0</v>
      </c>
      <c r="H458" s="41">
        <v>526</v>
      </c>
      <c r="I458" s="41">
        <v>250</v>
      </c>
      <c r="J458" s="41">
        <v>100</v>
      </c>
      <c r="K458" s="41">
        <v>250</v>
      </c>
      <c r="L458" s="61">
        <f t="shared" si="40"/>
        <v>1126</v>
      </c>
      <c r="M458" s="42">
        <f t="shared" si="42"/>
        <v>1126</v>
      </c>
      <c r="N458" s="41">
        <v>1126</v>
      </c>
      <c r="O458" s="41">
        <f t="shared" si="41"/>
        <v>0</v>
      </c>
    </row>
    <row r="459" spans="1:15" ht="16.5" x14ac:dyDescent="0.3">
      <c r="A459" s="70">
        <v>450</v>
      </c>
      <c r="B459" s="68" t="s">
        <v>434</v>
      </c>
      <c r="C459" s="41">
        <v>0</v>
      </c>
      <c r="D459" s="41">
        <v>0</v>
      </c>
      <c r="E459" s="41">
        <v>0</v>
      </c>
      <c r="F459" s="41">
        <v>0</v>
      </c>
      <c r="G459" s="60">
        <f t="shared" si="39"/>
        <v>0</v>
      </c>
      <c r="H459" s="41">
        <v>986</v>
      </c>
      <c r="I459" s="41">
        <v>250</v>
      </c>
      <c r="J459" s="41">
        <v>100</v>
      </c>
      <c r="K459" s="41">
        <v>250</v>
      </c>
      <c r="L459" s="61">
        <f t="shared" si="40"/>
        <v>1586</v>
      </c>
      <c r="M459" s="42">
        <f t="shared" si="42"/>
        <v>1586</v>
      </c>
      <c r="N459" s="41"/>
      <c r="O459" s="41">
        <f t="shared" si="41"/>
        <v>1586</v>
      </c>
    </row>
    <row r="460" spans="1:15" ht="16.5" x14ac:dyDescent="0.3">
      <c r="A460" s="70">
        <v>451</v>
      </c>
      <c r="B460" s="68" t="s">
        <v>435</v>
      </c>
      <c r="C460" s="41">
        <v>0</v>
      </c>
      <c r="D460" s="41">
        <v>0</v>
      </c>
      <c r="E460" s="41">
        <v>0</v>
      </c>
      <c r="F460" s="41">
        <v>0</v>
      </c>
      <c r="G460" s="60">
        <f t="shared" si="39"/>
        <v>0</v>
      </c>
      <c r="H460" s="41">
        <v>3083</v>
      </c>
      <c r="I460" s="41">
        <v>250</v>
      </c>
      <c r="J460" s="41">
        <v>100</v>
      </c>
      <c r="K460" s="41">
        <v>250</v>
      </c>
      <c r="L460" s="61">
        <f t="shared" si="40"/>
        <v>3683</v>
      </c>
      <c r="M460" s="42">
        <f t="shared" si="42"/>
        <v>3683</v>
      </c>
      <c r="N460" s="41">
        <v>3683</v>
      </c>
      <c r="O460" s="41">
        <f t="shared" si="41"/>
        <v>0</v>
      </c>
    </row>
    <row r="461" spans="1:15" ht="16.5" x14ac:dyDescent="0.3">
      <c r="A461" s="70">
        <v>452</v>
      </c>
      <c r="B461" s="68" t="s">
        <v>349</v>
      </c>
      <c r="C461" s="41">
        <v>0</v>
      </c>
      <c r="D461" s="41">
        <v>0</v>
      </c>
      <c r="E461" s="41">
        <v>0</v>
      </c>
      <c r="F461" s="41">
        <v>0</v>
      </c>
      <c r="G461" s="60">
        <f t="shared" si="39"/>
        <v>0</v>
      </c>
      <c r="H461" s="41">
        <v>510</v>
      </c>
      <c r="I461" s="41">
        <v>250</v>
      </c>
      <c r="J461" s="41">
        <v>100</v>
      </c>
      <c r="K461" s="41">
        <v>250</v>
      </c>
      <c r="L461" s="61">
        <f t="shared" si="40"/>
        <v>1110</v>
      </c>
      <c r="M461" s="42">
        <f t="shared" si="42"/>
        <v>1110</v>
      </c>
      <c r="N461" s="41">
        <v>1110</v>
      </c>
      <c r="O461" s="41">
        <f t="shared" si="41"/>
        <v>0</v>
      </c>
    </row>
    <row r="462" spans="1:15" ht="16.5" x14ac:dyDescent="0.3">
      <c r="A462" s="70">
        <v>453</v>
      </c>
      <c r="B462" s="68" t="s">
        <v>436</v>
      </c>
      <c r="C462" s="41">
        <v>0</v>
      </c>
      <c r="D462" s="41">
        <v>0</v>
      </c>
      <c r="E462" s="41">
        <v>0</v>
      </c>
      <c r="F462" s="41">
        <v>0</v>
      </c>
      <c r="G462" s="60">
        <f t="shared" si="39"/>
        <v>0</v>
      </c>
      <c r="H462" s="41">
        <v>67</v>
      </c>
      <c r="I462" s="41">
        <v>250</v>
      </c>
      <c r="J462" s="41">
        <v>100</v>
      </c>
      <c r="K462" s="41">
        <v>250</v>
      </c>
      <c r="L462" s="61">
        <f t="shared" si="40"/>
        <v>667</v>
      </c>
      <c r="M462" s="42">
        <f t="shared" si="42"/>
        <v>667</v>
      </c>
      <c r="N462" s="41">
        <v>667</v>
      </c>
      <c r="O462" s="41">
        <f t="shared" si="41"/>
        <v>0</v>
      </c>
    </row>
    <row r="463" spans="1:15" ht="16.5" x14ac:dyDescent="0.3">
      <c r="A463" s="70">
        <v>454</v>
      </c>
      <c r="B463" s="68" t="s">
        <v>437</v>
      </c>
      <c r="C463" s="41">
        <v>1320</v>
      </c>
      <c r="D463" s="41">
        <v>500</v>
      </c>
      <c r="E463" s="41">
        <v>200</v>
      </c>
      <c r="F463" s="41">
        <v>500</v>
      </c>
      <c r="G463" s="60">
        <f t="shared" si="39"/>
        <v>2520</v>
      </c>
      <c r="H463" s="41">
        <v>660</v>
      </c>
      <c r="I463" s="41">
        <v>250</v>
      </c>
      <c r="J463" s="41">
        <v>100</v>
      </c>
      <c r="K463" s="41">
        <v>250</v>
      </c>
      <c r="L463" s="61">
        <f t="shared" si="40"/>
        <v>1260</v>
      </c>
      <c r="M463" s="42">
        <f t="shared" si="42"/>
        <v>3780</v>
      </c>
      <c r="N463" s="41"/>
      <c r="O463" s="41">
        <f t="shared" si="41"/>
        <v>3780</v>
      </c>
    </row>
    <row r="464" spans="1:15" ht="16.5" x14ac:dyDescent="0.3">
      <c r="A464" s="70">
        <v>455</v>
      </c>
      <c r="B464" s="68" t="s">
        <v>438</v>
      </c>
      <c r="C464" s="41">
        <v>0</v>
      </c>
      <c r="D464" s="41">
        <v>0</v>
      </c>
      <c r="E464" s="41">
        <v>0</v>
      </c>
      <c r="F464" s="41">
        <v>0</v>
      </c>
      <c r="G464" s="60">
        <f t="shared" si="39"/>
        <v>0</v>
      </c>
      <c r="H464" s="41">
        <v>1030</v>
      </c>
      <c r="I464" s="41">
        <v>250</v>
      </c>
      <c r="J464" s="41">
        <v>100</v>
      </c>
      <c r="K464" s="41">
        <v>250</v>
      </c>
      <c r="L464" s="61">
        <f t="shared" si="40"/>
        <v>1630</v>
      </c>
      <c r="M464" s="42">
        <f t="shared" si="42"/>
        <v>1630</v>
      </c>
      <c r="N464" s="41">
        <v>1630</v>
      </c>
      <c r="O464" s="41">
        <f t="shared" si="41"/>
        <v>0</v>
      </c>
    </row>
    <row r="465" spans="1:15" ht="16.5" x14ac:dyDescent="0.3">
      <c r="A465" s="70">
        <v>456</v>
      </c>
      <c r="B465" s="68" t="s">
        <v>439</v>
      </c>
      <c r="C465" s="41">
        <v>0</v>
      </c>
      <c r="D465" s="41">
        <v>0</v>
      </c>
      <c r="E465" s="41">
        <v>0</v>
      </c>
      <c r="F465" s="41">
        <v>0</v>
      </c>
      <c r="G465" s="60">
        <f t="shared" si="39"/>
        <v>0</v>
      </c>
      <c r="H465" s="41">
        <v>0</v>
      </c>
      <c r="I465" s="41">
        <v>0</v>
      </c>
      <c r="J465" s="41">
        <v>0</v>
      </c>
      <c r="K465" s="41">
        <v>0</v>
      </c>
      <c r="L465" s="61">
        <f t="shared" si="40"/>
        <v>0</v>
      </c>
      <c r="M465" s="42">
        <f t="shared" si="42"/>
        <v>0</v>
      </c>
      <c r="N465" s="41"/>
      <c r="O465" s="41">
        <f t="shared" si="41"/>
        <v>0</v>
      </c>
    </row>
    <row r="466" spans="1:15" ht="16.5" x14ac:dyDescent="0.3">
      <c r="A466" s="70">
        <v>457</v>
      </c>
      <c r="B466" s="68" t="s">
        <v>440</v>
      </c>
      <c r="C466" s="41">
        <v>0</v>
      </c>
      <c r="D466" s="41">
        <v>0</v>
      </c>
      <c r="E466" s="41">
        <v>0</v>
      </c>
      <c r="F466" s="41">
        <v>0</v>
      </c>
      <c r="G466" s="60">
        <f t="shared" si="39"/>
        <v>0</v>
      </c>
      <c r="H466" s="41">
        <v>659</v>
      </c>
      <c r="I466" s="41">
        <v>250</v>
      </c>
      <c r="J466" s="41">
        <v>100</v>
      </c>
      <c r="K466" s="41">
        <v>250</v>
      </c>
      <c r="L466" s="61">
        <f t="shared" si="40"/>
        <v>1259</v>
      </c>
      <c r="M466" s="42">
        <f t="shared" si="42"/>
        <v>1259</v>
      </c>
      <c r="N466" s="41"/>
      <c r="O466" s="41">
        <f t="shared" si="41"/>
        <v>1259</v>
      </c>
    </row>
    <row r="467" spans="1:15" ht="16.5" x14ac:dyDescent="0.3">
      <c r="A467" s="70">
        <v>458</v>
      </c>
      <c r="B467" s="68" t="s">
        <v>443</v>
      </c>
      <c r="C467" s="41">
        <v>832</v>
      </c>
      <c r="D467" s="41">
        <v>550</v>
      </c>
      <c r="E467" s="41">
        <v>250</v>
      </c>
      <c r="F467" s="41">
        <v>650</v>
      </c>
      <c r="G467" s="60">
        <f t="shared" si="39"/>
        <v>2282</v>
      </c>
      <c r="H467" s="41">
        <v>195</v>
      </c>
      <c r="I467" s="41">
        <v>250</v>
      </c>
      <c r="J467" s="41">
        <v>100</v>
      </c>
      <c r="K467" s="41">
        <v>250</v>
      </c>
      <c r="L467" s="61">
        <f t="shared" si="40"/>
        <v>795</v>
      </c>
      <c r="M467" s="42">
        <f t="shared" si="42"/>
        <v>3077</v>
      </c>
      <c r="N467" s="41"/>
      <c r="O467" s="41">
        <f t="shared" si="41"/>
        <v>3077</v>
      </c>
    </row>
    <row r="468" spans="1:15" ht="16.5" x14ac:dyDescent="0.3">
      <c r="A468" s="70">
        <v>459</v>
      </c>
      <c r="B468" s="68" t="s">
        <v>441</v>
      </c>
      <c r="C468" s="41">
        <v>0</v>
      </c>
      <c r="D468" s="41">
        <v>0</v>
      </c>
      <c r="E468" s="41">
        <v>0</v>
      </c>
      <c r="F468" s="41">
        <v>0</v>
      </c>
      <c r="G468" s="60">
        <f t="shared" si="39"/>
        <v>0</v>
      </c>
      <c r="H468" s="41">
        <v>419</v>
      </c>
      <c r="I468" s="41">
        <v>250</v>
      </c>
      <c r="J468" s="41">
        <v>100</v>
      </c>
      <c r="K468" s="41">
        <v>250</v>
      </c>
      <c r="L468" s="61">
        <f t="shared" si="40"/>
        <v>1019</v>
      </c>
      <c r="M468" s="42">
        <f t="shared" si="42"/>
        <v>1019</v>
      </c>
      <c r="N468" s="41">
        <v>1019</v>
      </c>
      <c r="O468" s="41">
        <f t="shared" si="41"/>
        <v>0</v>
      </c>
    </row>
    <row r="469" spans="1:15" ht="16.5" x14ac:dyDescent="0.3">
      <c r="A469" s="70">
        <v>460</v>
      </c>
      <c r="B469" s="68" t="s">
        <v>442</v>
      </c>
      <c r="C469" s="41">
        <v>577</v>
      </c>
      <c r="D469" s="41">
        <v>250</v>
      </c>
      <c r="E469" s="41">
        <v>100</v>
      </c>
      <c r="F469" s="41">
        <v>327</v>
      </c>
      <c r="G469" s="60">
        <f t="shared" si="39"/>
        <v>1254</v>
      </c>
      <c r="H469" s="41">
        <v>577</v>
      </c>
      <c r="I469" s="41">
        <v>250</v>
      </c>
      <c r="J469" s="41">
        <v>100</v>
      </c>
      <c r="K469" s="41">
        <v>250</v>
      </c>
      <c r="L469" s="61">
        <f t="shared" si="40"/>
        <v>1177</v>
      </c>
      <c r="M469" s="42">
        <f t="shared" si="42"/>
        <v>2431</v>
      </c>
      <c r="N469" s="41"/>
      <c r="O469" s="41">
        <f t="shared" si="41"/>
        <v>2431</v>
      </c>
    </row>
    <row r="470" spans="1:15" ht="16.5" x14ac:dyDescent="0.3">
      <c r="A470" s="70">
        <v>461</v>
      </c>
      <c r="B470" s="68" t="s">
        <v>444</v>
      </c>
      <c r="C470" s="41">
        <v>0</v>
      </c>
      <c r="D470" s="41">
        <v>0</v>
      </c>
      <c r="E470" s="41">
        <v>0</v>
      </c>
      <c r="F470" s="41">
        <v>0</v>
      </c>
      <c r="G470" s="60">
        <f t="shared" ref="G470:G480" si="43">SUM(C470:F470)</f>
        <v>0</v>
      </c>
      <c r="H470" s="41">
        <v>510</v>
      </c>
      <c r="I470" s="41">
        <v>250</v>
      </c>
      <c r="J470" s="41">
        <v>100</v>
      </c>
      <c r="K470" s="41">
        <v>250</v>
      </c>
      <c r="L470" s="61">
        <f t="shared" si="40"/>
        <v>1110</v>
      </c>
      <c r="M470" s="42">
        <f t="shared" si="42"/>
        <v>1110</v>
      </c>
      <c r="N470" s="41">
        <v>1110</v>
      </c>
      <c r="O470" s="41">
        <f t="shared" si="41"/>
        <v>0</v>
      </c>
    </row>
    <row r="471" spans="1:15" ht="16.5" x14ac:dyDescent="0.3">
      <c r="A471" s="70">
        <v>462</v>
      </c>
      <c r="B471" s="68" t="s">
        <v>493</v>
      </c>
      <c r="C471" s="41">
        <v>0</v>
      </c>
      <c r="D471" s="41">
        <v>0</v>
      </c>
      <c r="E471" s="41">
        <v>0</v>
      </c>
      <c r="F471" s="41">
        <v>0</v>
      </c>
      <c r="G471" s="60">
        <f t="shared" si="43"/>
        <v>0</v>
      </c>
      <c r="H471" s="41">
        <v>376</v>
      </c>
      <c r="I471" s="41">
        <v>250</v>
      </c>
      <c r="J471" s="41">
        <v>100</v>
      </c>
      <c r="K471" s="41">
        <v>250</v>
      </c>
      <c r="L471" s="61">
        <f t="shared" si="40"/>
        <v>976</v>
      </c>
      <c r="M471" s="42">
        <f t="shared" si="42"/>
        <v>976</v>
      </c>
      <c r="N471" s="41">
        <v>500</v>
      </c>
      <c r="O471" s="41">
        <f t="shared" si="41"/>
        <v>476</v>
      </c>
    </row>
    <row r="472" spans="1:15" ht="16.5" x14ac:dyDescent="0.3">
      <c r="A472" s="70">
        <v>463</v>
      </c>
      <c r="B472" s="68" t="s">
        <v>494</v>
      </c>
      <c r="C472" s="41">
        <v>0</v>
      </c>
      <c r="D472" s="41">
        <v>0</v>
      </c>
      <c r="E472" s="41">
        <v>0</v>
      </c>
      <c r="F472" s="41">
        <v>0</v>
      </c>
      <c r="G472" s="60">
        <f t="shared" si="43"/>
        <v>0</v>
      </c>
      <c r="H472" s="41">
        <v>9250</v>
      </c>
      <c r="I472" s="41">
        <v>250</v>
      </c>
      <c r="J472" s="41">
        <v>100</v>
      </c>
      <c r="K472" s="41">
        <v>250</v>
      </c>
      <c r="L472" s="61">
        <f t="shared" si="40"/>
        <v>9850</v>
      </c>
      <c r="M472" s="42">
        <f t="shared" si="42"/>
        <v>9850</v>
      </c>
      <c r="N472" s="41">
        <v>9850</v>
      </c>
      <c r="O472" s="41">
        <f t="shared" si="41"/>
        <v>0</v>
      </c>
    </row>
    <row r="473" spans="1:15" ht="16.5" x14ac:dyDescent="0.3">
      <c r="A473" s="70">
        <v>464</v>
      </c>
      <c r="B473" s="68" t="s">
        <v>498</v>
      </c>
      <c r="C473" s="41">
        <v>0</v>
      </c>
      <c r="D473" s="41">
        <v>0</v>
      </c>
      <c r="E473" s="41">
        <v>0</v>
      </c>
      <c r="F473" s="41">
        <v>0</v>
      </c>
      <c r="G473" s="60">
        <f t="shared" si="43"/>
        <v>0</v>
      </c>
      <c r="H473" s="41">
        <v>583</v>
      </c>
      <c r="I473" s="41">
        <v>250</v>
      </c>
      <c r="J473" s="41">
        <v>100</v>
      </c>
      <c r="K473" s="41">
        <v>250</v>
      </c>
      <c r="L473" s="61">
        <f t="shared" si="40"/>
        <v>1183</v>
      </c>
      <c r="M473" s="42">
        <f t="shared" si="42"/>
        <v>1183</v>
      </c>
      <c r="N473" s="41"/>
      <c r="O473" s="41">
        <f t="shared" si="41"/>
        <v>1183</v>
      </c>
    </row>
    <row r="474" spans="1:15" ht="16.5" x14ac:dyDescent="0.3">
      <c r="A474" s="70">
        <v>465</v>
      </c>
      <c r="B474" s="68" t="s">
        <v>499</v>
      </c>
      <c r="C474" s="41">
        <v>0</v>
      </c>
      <c r="D474" s="41">
        <v>0</v>
      </c>
      <c r="E474" s="41">
        <v>0</v>
      </c>
      <c r="F474" s="41">
        <v>1900</v>
      </c>
      <c r="G474" s="60">
        <f t="shared" si="43"/>
        <v>1900</v>
      </c>
      <c r="H474" s="41">
        <v>820</v>
      </c>
      <c r="I474" s="41">
        <v>250</v>
      </c>
      <c r="J474" s="41">
        <v>100</v>
      </c>
      <c r="K474" s="41">
        <v>1000</v>
      </c>
      <c r="L474" s="61">
        <f t="shared" si="40"/>
        <v>2170</v>
      </c>
      <c r="M474" s="42">
        <f t="shared" si="42"/>
        <v>4070</v>
      </c>
      <c r="N474" s="41">
        <v>0</v>
      </c>
      <c r="O474" s="41">
        <f t="shared" si="41"/>
        <v>4070</v>
      </c>
    </row>
    <row r="475" spans="1:15" ht="16.5" x14ac:dyDescent="0.3">
      <c r="A475" s="70">
        <v>466</v>
      </c>
      <c r="B475" s="68" t="s">
        <v>500</v>
      </c>
      <c r="C475" s="41">
        <v>0</v>
      </c>
      <c r="D475" s="41">
        <v>0</v>
      </c>
      <c r="E475" s="41">
        <v>0</v>
      </c>
      <c r="F475" s="41">
        <v>0</v>
      </c>
      <c r="G475" s="60">
        <f t="shared" si="43"/>
        <v>0</v>
      </c>
      <c r="H475" s="41">
        <v>628</v>
      </c>
      <c r="I475" s="41"/>
      <c r="J475" s="41"/>
      <c r="K475" s="41"/>
      <c r="L475" s="61">
        <f t="shared" si="40"/>
        <v>628</v>
      </c>
      <c r="M475" s="42">
        <f t="shared" si="42"/>
        <v>628</v>
      </c>
      <c r="N475" s="41">
        <v>628</v>
      </c>
      <c r="O475" s="41">
        <f t="shared" si="41"/>
        <v>0</v>
      </c>
    </row>
    <row r="476" spans="1:15" ht="16.5" x14ac:dyDescent="0.3">
      <c r="A476" s="70">
        <v>467</v>
      </c>
      <c r="B476" s="68" t="s">
        <v>536</v>
      </c>
      <c r="C476" s="41">
        <v>0</v>
      </c>
      <c r="D476" s="41">
        <v>0</v>
      </c>
      <c r="E476" s="41">
        <v>0</v>
      </c>
      <c r="F476" s="41">
        <v>0</v>
      </c>
      <c r="G476" s="60">
        <f t="shared" si="43"/>
        <v>0</v>
      </c>
      <c r="H476" s="41">
        <v>130</v>
      </c>
      <c r="I476" s="41">
        <v>250</v>
      </c>
      <c r="J476" s="41">
        <v>100</v>
      </c>
      <c r="K476" s="41">
        <v>250</v>
      </c>
      <c r="L476" s="61">
        <f t="shared" si="40"/>
        <v>730</v>
      </c>
      <c r="M476" s="42">
        <f t="shared" si="42"/>
        <v>730</v>
      </c>
      <c r="N476" s="41">
        <v>730</v>
      </c>
      <c r="O476" s="41">
        <f t="shared" si="41"/>
        <v>0</v>
      </c>
    </row>
    <row r="477" spans="1:15" ht="16.5" x14ac:dyDescent="0.3">
      <c r="A477" s="70">
        <v>468</v>
      </c>
      <c r="B477" s="68" t="s">
        <v>537</v>
      </c>
      <c r="C477" s="41">
        <v>0</v>
      </c>
      <c r="D477" s="41">
        <v>0</v>
      </c>
      <c r="E477" s="41">
        <v>0</v>
      </c>
      <c r="F477" s="41">
        <v>0</v>
      </c>
      <c r="G477" s="60">
        <f t="shared" si="43"/>
        <v>0</v>
      </c>
      <c r="H477" s="41">
        <v>111</v>
      </c>
      <c r="I477" s="41">
        <v>250</v>
      </c>
      <c r="J477" s="41">
        <v>100</v>
      </c>
      <c r="K477" s="41">
        <v>250</v>
      </c>
      <c r="L477" s="61">
        <f t="shared" si="40"/>
        <v>711</v>
      </c>
      <c r="M477" s="42">
        <f t="shared" si="42"/>
        <v>711</v>
      </c>
      <c r="N477" s="41">
        <v>461</v>
      </c>
      <c r="O477" s="41">
        <f t="shared" si="41"/>
        <v>250</v>
      </c>
    </row>
    <row r="478" spans="1:15" ht="16.5" x14ac:dyDescent="0.3">
      <c r="A478" s="70">
        <v>469</v>
      </c>
      <c r="B478" s="68" t="s">
        <v>538</v>
      </c>
      <c r="C478" s="41">
        <v>0</v>
      </c>
      <c r="D478" s="41">
        <v>0</v>
      </c>
      <c r="E478" s="41">
        <v>0</v>
      </c>
      <c r="F478" s="41">
        <v>0</v>
      </c>
      <c r="G478" s="60">
        <f t="shared" si="43"/>
        <v>0</v>
      </c>
      <c r="H478" s="41">
        <v>136</v>
      </c>
      <c r="I478" s="41">
        <v>250</v>
      </c>
      <c r="J478" s="41">
        <v>100</v>
      </c>
      <c r="K478" s="41">
        <v>250</v>
      </c>
      <c r="L478" s="61">
        <f t="shared" si="40"/>
        <v>736</v>
      </c>
      <c r="M478" s="42">
        <f t="shared" si="42"/>
        <v>736</v>
      </c>
      <c r="N478" s="41"/>
      <c r="O478" s="41">
        <f t="shared" si="41"/>
        <v>736</v>
      </c>
    </row>
    <row r="479" spans="1:15" ht="16.5" x14ac:dyDescent="0.3">
      <c r="A479" s="70">
        <v>470</v>
      </c>
      <c r="B479" s="68" t="s">
        <v>539</v>
      </c>
      <c r="C479" s="41">
        <v>0</v>
      </c>
      <c r="D479" s="41">
        <v>0</v>
      </c>
      <c r="E479" s="41">
        <v>0</v>
      </c>
      <c r="F479" s="41">
        <v>0</v>
      </c>
      <c r="G479" s="60">
        <f t="shared" si="43"/>
        <v>0</v>
      </c>
      <c r="H479" s="41">
        <v>414</v>
      </c>
      <c r="I479" s="41">
        <v>250</v>
      </c>
      <c r="J479" s="41">
        <v>100</v>
      </c>
      <c r="K479" s="41">
        <v>250</v>
      </c>
      <c r="L479" s="61">
        <f t="shared" si="40"/>
        <v>1014</v>
      </c>
      <c r="M479" s="42">
        <f t="shared" si="42"/>
        <v>1014</v>
      </c>
      <c r="N479" s="41">
        <v>1014</v>
      </c>
      <c r="O479" s="41">
        <f t="shared" si="41"/>
        <v>0</v>
      </c>
    </row>
    <row r="480" spans="1:15" ht="16.5" x14ac:dyDescent="0.3">
      <c r="A480" s="70">
        <v>471</v>
      </c>
      <c r="B480" s="68" t="s">
        <v>575</v>
      </c>
      <c r="C480" s="41">
        <v>0</v>
      </c>
      <c r="D480" s="41">
        <v>0</v>
      </c>
      <c r="E480" s="41">
        <v>0</v>
      </c>
      <c r="F480" s="41">
        <v>0</v>
      </c>
      <c r="G480" s="60">
        <f t="shared" si="43"/>
        <v>0</v>
      </c>
      <c r="H480" s="41">
        <v>655</v>
      </c>
      <c r="I480" s="16">
        <v>250</v>
      </c>
      <c r="J480" s="16">
        <v>100</v>
      </c>
      <c r="K480" s="16">
        <v>250</v>
      </c>
      <c r="L480" s="61">
        <f t="shared" si="40"/>
        <v>1255</v>
      </c>
      <c r="M480" s="42">
        <f t="shared" si="42"/>
        <v>1255</v>
      </c>
      <c r="N480" s="41">
        <v>1255</v>
      </c>
      <c r="O480" s="41">
        <f t="shared" si="41"/>
        <v>0</v>
      </c>
    </row>
    <row r="481" spans="2:15" x14ac:dyDescent="0.25">
      <c r="C481" s="57"/>
      <c r="D481" s="57"/>
      <c r="E481" s="57"/>
      <c r="F481" s="57"/>
      <c r="G481" s="62"/>
      <c r="H481" s="57"/>
      <c r="L481" s="63"/>
      <c r="N481" s="57"/>
      <c r="O481" s="57"/>
    </row>
    <row r="482" spans="2:15" x14ac:dyDescent="0.25">
      <c r="B482" t="s">
        <v>544</v>
      </c>
    </row>
  </sheetData>
  <mergeCells count="7">
    <mergeCell ref="A8:A9"/>
    <mergeCell ref="B8:B9"/>
    <mergeCell ref="O8:O9"/>
    <mergeCell ref="N8:N9"/>
    <mergeCell ref="M8:M9"/>
    <mergeCell ref="H8:L8"/>
    <mergeCell ref="C8:G8"/>
  </mergeCells>
  <phoneticPr fontId="2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895B-BDBA-4100-A159-28FD73F8186A}">
  <dimension ref="B2:E5"/>
  <sheetViews>
    <sheetView workbookViewId="0">
      <selection activeCell="E6" sqref="E6"/>
    </sheetView>
  </sheetViews>
  <sheetFormatPr defaultRowHeight="15" x14ac:dyDescent="0.25"/>
  <cols>
    <col min="2" max="2" width="19.85546875" customWidth="1"/>
    <col min="3" max="3" width="22" bestFit="1" customWidth="1"/>
    <col min="4" max="4" width="10.85546875" customWidth="1"/>
    <col min="5" max="5" width="18.7109375" customWidth="1"/>
  </cols>
  <sheetData>
    <row r="2" spans="2:5" x14ac:dyDescent="0.25">
      <c r="B2" s="41" t="s">
        <v>550</v>
      </c>
      <c r="C2" s="41" t="s">
        <v>547</v>
      </c>
      <c r="D2" s="41" t="s">
        <v>548</v>
      </c>
      <c r="E2" s="41" t="s">
        <v>549</v>
      </c>
    </row>
    <row r="3" spans="2:5" x14ac:dyDescent="0.25">
      <c r="B3" s="41" t="s">
        <v>551</v>
      </c>
      <c r="C3" s="42">
        <v>368</v>
      </c>
      <c r="D3" s="42">
        <v>250</v>
      </c>
      <c r="E3" s="42">
        <v>92000</v>
      </c>
    </row>
    <row r="4" spans="2:5" ht="21.75" x14ac:dyDescent="0.25">
      <c r="B4" s="41" t="s">
        <v>552</v>
      </c>
      <c r="C4" s="5">
        <v>64</v>
      </c>
      <c r="D4" s="42">
        <v>1000</v>
      </c>
      <c r="E4" s="42">
        <v>64000</v>
      </c>
    </row>
    <row r="5" spans="2:5" ht="21" customHeight="1" x14ac:dyDescent="0.25">
      <c r="B5" s="41" t="s">
        <v>553</v>
      </c>
      <c r="C5" s="42">
        <f>SUM(C3:C4)</f>
        <v>432</v>
      </c>
      <c r="D5" s="42"/>
      <c r="E5" s="42">
        <f t="shared" ref="E5" si="0">SUM(E3:E4)</f>
        <v>156000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F903-CB3E-4353-ADDE-3F460C1D385E}">
  <sheetPr>
    <pageSetUpPr fitToPage="1"/>
  </sheetPr>
  <dimension ref="A1:O13"/>
  <sheetViews>
    <sheetView workbookViewId="0">
      <selection activeCell="C9" sqref="C9"/>
    </sheetView>
  </sheetViews>
  <sheetFormatPr defaultRowHeight="15" x14ac:dyDescent="0.25"/>
  <cols>
    <col min="5" max="5" width="8.85546875" customWidth="1"/>
    <col min="6" max="6" width="12.5703125" customWidth="1"/>
    <col min="7" max="7" width="12.85546875" customWidth="1"/>
    <col min="8" max="8" width="11" customWidth="1"/>
    <col min="9" max="9" width="10.5703125" customWidth="1"/>
    <col min="10" max="10" width="12.42578125" customWidth="1"/>
    <col min="11" max="11" width="7.5703125" customWidth="1"/>
    <col min="12" max="12" width="9.42578125" customWidth="1"/>
    <col min="13" max="13" width="8.5703125" customWidth="1"/>
    <col min="14" max="14" width="16.42578125" customWidth="1"/>
    <col min="15" max="15" width="12.140625" customWidth="1"/>
  </cols>
  <sheetData>
    <row r="1" spans="1:15" ht="15" customHeight="1" x14ac:dyDescent="0.25">
      <c r="A1" s="123" t="s">
        <v>545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15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15" customHeight="1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78" customHeight="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5" x14ac:dyDescent="0.25">
      <c r="A5" s="41">
        <v>1</v>
      </c>
      <c r="B5" s="41">
        <v>2</v>
      </c>
      <c r="C5" s="41">
        <v>3</v>
      </c>
      <c r="D5" s="41">
        <v>4</v>
      </c>
      <c r="E5" s="122">
        <v>5</v>
      </c>
      <c r="F5" s="122"/>
      <c r="G5" s="122">
        <v>6</v>
      </c>
      <c r="H5" s="122"/>
      <c r="I5" s="41">
        <v>7</v>
      </c>
      <c r="J5" s="42">
        <v>8</v>
      </c>
      <c r="K5" s="42">
        <v>9</v>
      </c>
      <c r="L5" s="42">
        <v>10</v>
      </c>
      <c r="M5" s="42">
        <v>11</v>
      </c>
      <c r="N5" s="42">
        <v>12</v>
      </c>
      <c r="O5" s="42">
        <v>13</v>
      </c>
    </row>
    <row r="6" spans="1:15" ht="48" x14ac:dyDescent="0.25">
      <c r="A6" s="47" t="s">
        <v>508</v>
      </c>
      <c r="B6" s="46" t="s">
        <v>509</v>
      </c>
      <c r="C6" s="46" t="s">
        <v>510</v>
      </c>
      <c r="D6" s="46" t="s">
        <v>511</v>
      </c>
      <c r="E6" s="125" t="s">
        <v>8</v>
      </c>
      <c r="F6" s="125"/>
      <c r="G6" s="124" t="s">
        <v>512</v>
      </c>
      <c r="H6" s="124"/>
      <c r="I6" s="46" t="s">
        <v>513</v>
      </c>
      <c r="J6" s="48" t="s">
        <v>514</v>
      </c>
      <c r="K6" s="46" t="s">
        <v>515</v>
      </c>
      <c r="L6" s="46" t="s">
        <v>516</v>
      </c>
      <c r="M6" s="46" t="s">
        <v>517</v>
      </c>
      <c r="N6" s="46" t="s">
        <v>518</v>
      </c>
      <c r="O6" s="47" t="s">
        <v>520</v>
      </c>
    </row>
    <row r="7" spans="1:15" ht="21" x14ac:dyDescent="0.4">
      <c r="A7" s="126">
        <v>81</v>
      </c>
      <c r="B7" s="128" t="s">
        <v>519</v>
      </c>
      <c r="C7" s="127"/>
      <c r="D7" s="126">
        <f>VLOOKUP(A7,Sheet1!A7:AA656,1,0)</f>
        <v>81</v>
      </c>
      <c r="E7" s="124" t="str">
        <f>VLOOKUP(A7,Sheet1!A7:AA656,6,0)</f>
        <v>प्रकाश लक्ष्मन येल्ले</v>
      </c>
      <c r="F7" s="124"/>
      <c r="G7" s="124" t="str">
        <f>VLOOKUP(A7,Sheet1!A7:AA656,6,0)</f>
        <v>प्रकाश लक्ष्मन येल्ले</v>
      </c>
      <c r="H7" s="124"/>
      <c r="I7" s="47" t="str">
        <f>VLOOKUP(A7,Sheet1!A7:AA656,8,0)</f>
        <v>सिमेंट विटा</v>
      </c>
      <c r="J7" s="49">
        <f>VLOOKUP(A7,Sheet1!A7:AA656,17,0)</f>
        <v>0.75</v>
      </c>
      <c r="K7" s="49">
        <f>VLOOKUP(A7,Sheet1!A7:AA656,10,0)</f>
        <v>24</v>
      </c>
      <c r="L7" s="49">
        <f>VLOOKUP(A7,Sheet1!A7:AA656,11,0)</f>
        <v>15</v>
      </c>
      <c r="M7" s="49">
        <f>VLOOKUP(A7,Sheet1!A7:AA656,12,0)</f>
        <v>360</v>
      </c>
      <c r="N7" s="49">
        <f>VLOOKUP(A7,Sheet1!A7:AA656,13,0)</f>
        <v>33.457249070631974</v>
      </c>
      <c r="O7" s="44"/>
    </row>
    <row r="8" spans="1:15" ht="23.25" x14ac:dyDescent="0.4">
      <c r="A8" s="126"/>
      <c r="B8" s="128"/>
      <c r="C8" s="127"/>
      <c r="D8" s="126"/>
      <c r="E8" s="124"/>
      <c r="F8" s="124"/>
      <c r="G8" s="124"/>
      <c r="H8" s="124"/>
      <c r="I8" s="47"/>
      <c r="J8" s="50"/>
      <c r="K8" s="35"/>
      <c r="L8" s="35"/>
      <c r="M8" s="35"/>
      <c r="N8" s="35"/>
      <c r="O8" s="44"/>
    </row>
    <row r="9" spans="1:15" ht="27" customHeight="1" x14ac:dyDescent="0.25">
      <c r="F9" s="32"/>
      <c r="G9" s="20"/>
      <c r="H9" s="20"/>
      <c r="I9" s="38"/>
      <c r="K9" s="20"/>
      <c r="M9" s="20"/>
      <c r="N9" s="38"/>
    </row>
    <row r="10" spans="1:15" ht="14.25" customHeight="1" x14ac:dyDescent="0.25">
      <c r="A10" s="43">
        <v>14</v>
      </c>
      <c r="B10" s="43">
        <v>15</v>
      </c>
      <c r="C10" s="43">
        <v>16</v>
      </c>
      <c r="D10" s="43">
        <v>17</v>
      </c>
      <c r="E10" s="43">
        <v>18</v>
      </c>
      <c r="F10" s="43">
        <v>19</v>
      </c>
      <c r="G10" s="43">
        <v>20</v>
      </c>
      <c r="H10" s="43">
        <v>21</v>
      </c>
      <c r="I10" s="43">
        <v>22</v>
      </c>
      <c r="J10" s="43">
        <v>23</v>
      </c>
      <c r="K10" s="43">
        <v>24</v>
      </c>
      <c r="L10" s="43">
        <v>25</v>
      </c>
      <c r="M10" s="43">
        <v>26</v>
      </c>
      <c r="N10" s="43">
        <v>27</v>
      </c>
      <c r="O10" s="43">
        <v>28</v>
      </c>
    </row>
    <row r="11" spans="1:15" ht="63" customHeight="1" x14ac:dyDescent="0.25">
      <c r="A11" s="46" t="s">
        <v>521</v>
      </c>
      <c r="B11" s="47" t="s">
        <v>27</v>
      </c>
      <c r="C11" s="48" t="s">
        <v>522</v>
      </c>
      <c r="D11" s="124" t="s">
        <v>523</v>
      </c>
      <c r="E11" s="124"/>
      <c r="F11" s="46" t="s">
        <v>524</v>
      </c>
      <c r="G11" s="48" t="s">
        <v>525</v>
      </c>
      <c r="H11" s="48" t="s">
        <v>526</v>
      </c>
      <c r="I11" s="46" t="s">
        <v>527</v>
      </c>
      <c r="J11" s="47" t="s">
        <v>528</v>
      </c>
      <c r="K11" s="47" t="s">
        <v>529</v>
      </c>
      <c r="L11" s="47" t="s">
        <v>530</v>
      </c>
      <c r="M11" s="47" t="s">
        <v>531</v>
      </c>
      <c r="N11" s="47" t="s">
        <v>532</v>
      </c>
      <c r="O11" s="45" t="s">
        <v>533</v>
      </c>
    </row>
    <row r="12" spans="1:15" ht="25.5" customHeight="1" x14ac:dyDescent="0.25">
      <c r="A12" s="50">
        <f>VLOOKUP('नमुना ८ प्रमाणपत्र'!A7,Sheet1!A7:AA656,15,0)</f>
        <v>12566</v>
      </c>
      <c r="B12" s="50"/>
      <c r="C12" s="53">
        <v>30</v>
      </c>
      <c r="D12" s="120">
        <f>VLOOKUP(A7,Sheet1!A7:AA656,18,0)</f>
        <v>3153.178438661711</v>
      </c>
      <c r="E12" s="121"/>
      <c r="F12" s="50">
        <v>1</v>
      </c>
      <c r="G12" s="50">
        <f>VLOOKUP(A7,Sheet1!A7:AA656,20,0)</f>
        <v>3153.178438661711</v>
      </c>
      <c r="H12" s="50">
        <f>VLOOKUP(A7,Sheet1!A7:AA656,21,0)</f>
        <v>3.153178438661711</v>
      </c>
      <c r="I12" s="50">
        <f>VLOOKUP(A7,Sheet1!A7:AA656,22,0)</f>
        <v>130</v>
      </c>
      <c r="J12" s="50">
        <f>VLOOKUP(A7,Sheet1!A7:AA656,23,0)</f>
        <v>409.91319702602243</v>
      </c>
      <c r="K12" s="50">
        <f>VLOOKUP(A7,Sheet1!A7:AA656,24,0)</f>
        <v>250</v>
      </c>
      <c r="L12" s="50">
        <f>VLOOKUP(A7,Sheet1!A7:AA656,26,0)</f>
        <v>250</v>
      </c>
      <c r="M12" s="50">
        <f>VLOOKUP(A7,Sheet1!A7:AA656,26,0)</f>
        <v>250</v>
      </c>
      <c r="N12" s="50">
        <f>VLOOKUP(A7,Sheet1!A7:AA656,27,0)</f>
        <v>1009.9131970260224</v>
      </c>
      <c r="O12" s="109"/>
    </row>
    <row r="13" spans="1:15" ht="24.75" customHeight="1" x14ac:dyDescent="0.25">
      <c r="A13" s="50"/>
      <c r="B13" s="54"/>
      <c r="C13" s="53"/>
      <c r="D13" s="120"/>
      <c r="E13" s="121"/>
      <c r="F13" s="50"/>
      <c r="G13" s="55"/>
      <c r="H13" s="55"/>
      <c r="I13" s="50"/>
      <c r="J13" s="50"/>
      <c r="K13" s="54"/>
      <c r="L13" s="54"/>
      <c r="M13" s="54"/>
      <c r="N13" s="50"/>
      <c r="O13" s="110"/>
    </row>
  </sheetData>
  <mergeCells count="15">
    <mergeCell ref="D13:E13"/>
    <mergeCell ref="O12:O13"/>
    <mergeCell ref="E5:F5"/>
    <mergeCell ref="G5:H5"/>
    <mergeCell ref="A1:O4"/>
    <mergeCell ref="D11:E11"/>
    <mergeCell ref="D12:E12"/>
    <mergeCell ref="E6:F6"/>
    <mergeCell ref="G6:H6"/>
    <mergeCell ref="D7:D8"/>
    <mergeCell ref="C7:C8"/>
    <mergeCell ref="B7:B8"/>
    <mergeCell ref="A7:A8"/>
    <mergeCell ref="G7:H8"/>
    <mergeCell ref="E7:F8"/>
  </mergeCells>
  <pageMargins left="0.4" right="0.5" top="0.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नमुना ८ प्रमाणपत्र</vt:lpstr>
      <vt:lpstr>'नमुना ८ प्रमाणपत्र'!Print_Area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Kasara</dc:creator>
  <cp:lastModifiedBy>Rakesh Meshram</cp:lastModifiedBy>
  <cp:lastPrinted>2025-08-07T08:37:46Z</cp:lastPrinted>
  <dcterms:created xsi:type="dcterms:W3CDTF">2023-05-03T06:53:33Z</dcterms:created>
  <dcterms:modified xsi:type="dcterms:W3CDTF">2025-12-03T06:28:37Z</dcterms:modified>
</cp:coreProperties>
</file>